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drawing7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Division 1" sheetId="1" state="visible" r:id="rId3"/>
    <sheet name="Division 2" sheetId="2" state="visible" r:id="rId4"/>
    <sheet name="Division 1.2" sheetId="3" state="visible" r:id="rId5"/>
    <sheet name="Division 2.2" sheetId="4" state="visible" r:id="rId6"/>
    <sheet name="Mike Russle Cup" sheetId="5" state="visible" r:id="rId7"/>
    <sheet name="Elleston Trophy" sheetId="6" state="visible" r:id="rId8"/>
    <sheet name="Unplayed games" sheetId="7" state="visible" r:id="rId9"/>
    <sheet name="venues" sheetId="8" state="visible" r:id="rId10"/>
    <sheet name="Winners" sheetId="9" state="visible" r:id="rId11"/>
  </sheets>
  <definedNames>
    <definedName function="false" hidden="false" localSheetId="0" name="_xlnm.Print_Area" vbProcedure="false">'Division 1'!$A$1:$R$24</definedName>
    <definedName function="false" hidden="false" localSheetId="2" name="_xlnm.Print_Area" vbProcedure="false">'Division 1.2'!$A$1:$U$23</definedName>
    <definedName function="false" hidden="false" localSheetId="1" name="_xlnm.Print_Area" vbProcedure="false">'Division 2'!$A$1:$U$23</definedName>
    <definedName function="false" hidden="false" localSheetId="3" name="_xlnm.Print_Area" vbProcedure="false">'Division 2.2'!$A$1:$U$23</definedName>
    <definedName function="false" hidden="false" localSheetId="5" name="_xlnm.Print_Area" vbProcedure="false">'Elleston Trophy'!$A$1:$K$25</definedName>
    <definedName function="false" hidden="false" localSheetId="4" name="_xlnm.Print_Area" vbProcedure="false">'Mike Russle Cup'!$A$1:$L$27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<sst xmlns="http://schemas.openxmlformats.org/spreadsheetml/2006/main" count="590" uniqueCount="218">
  <si>
    <t xml:space="preserve">Division One Results</t>
  </si>
  <si>
    <t xml:space="preserve">Away team</t>
  </si>
  <si>
    <t xml:space="preserve">played</t>
  </si>
  <si>
    <t xml:space="preserve">wins</t>
  </si>
  <si>
    <t xml:space="preserve">lost</t>
  </si>
  <si>
    <t xml:space="preserve">win points</t>
  </si>
  <si>
    <t xml:space="preserve">points</t>
  </si>
  <si>
    <t xml:space="preserve">total </t>
  </si>
  <si>
    <t xml:space="preserve">rank</t>
  </si>
  <si>
    <t xml:space="preserve">winners - first cut</t>
  </si>
  <si>
    <t xml:space="preserve">winners - 2nd cut</t>
  </si>
  <si>
    <t xml:space="preserve">Home team</t>
  </si>
  <si>
    <t xml:space="preserve">Black Horse</t>
  </si>
  <si>
    <t xml:space="preserve">BSCA</t>
  </si>
  <si>
    <t xml:space="preserve">Exchequers</t>
  </si>
  <si>
    <t xml:space="preserve">Lords</t>
  </si>
  <si>
    <t xml:space="preserve">OHB</t>
  </si>
  <si>
    <t xml:space="preserve">Steamers</t>
  </si>
  <si>
    <t xml:space="preserve">left column = home team</t>
  </si>
  <si>
    <t xml:space="preserve">Division One</t>
  </si>
  <si>
    <t xml:space="preserve">Last changed</t>
  </si>
  <si>
    <t xml:space="preserve">Points - 1 point per legs won plus 2 points for each win.</t>
  </si>
  <si>
    <t xml:space="preserve">Div One League Table</t>
  </si>
  <si>
    <t xml:space="preserve">won</t>
  </si>
  <si>
    <t xml:space="preserve">legs for</t>
  </si>
  <si>
    <t xml:space="preserve">leg agst</t>
  </si>
  <si>
    <t xml:space="preserve">diff</t>
  </si>
  <si>
    <t xml:space="preserve">bonus points</t>
  </si>
  <si>
    <t xml:space="preserve">Division Two Results</t>
  </si>
  <si>
    <t xml:space="preserve">Builders</t>
  </si>
  <si>
    <t xml:space="preserve">Jokers</t>
  </si>
  <si>
    <t xml:space="preserve">Kitch</t>
  </si>
  <si>
    <t xml:space="preserve">PBCC</t>
  </si>
  <si>
    <t xml:space="preserve">3HS</t>
  </si>
  <si>
    <t xml:space="preserve">SCCC</t>
  </si>
  <si>
    <t xml:space="preserve">Division Two</t>
  </si>
  <si>
    <t xml:space="preserve">Division Two League Table</t>
  </si>
  <si>
    <t xml:space="preserve">Division One League Table</t>
  </si>
  <si>
    <t xml:space="preserve">Mike Russle Cup</t>
  </si>
  <si>
    <t xml:space="preserve">Round 1 – 4 Dec 23</t>
  </si>
  <si>
    <t xml:space="preserve">Round 4 March 24 </t>
  </si>
  <si>
    <t xml:space="preserve">Semi Finals 15 April 24</t>
  </si>
  <si>
    <t xml:space="preserve">Final 13 May 24</t>
  </si>
  <si>
    <t xml:space="preserve">Bye</t>
  </si>
  <si>
    <t xml:space="preserve">            Venue                 Builders, Little Heath</t>
  </si>
  <si>
    <t xml:space="preserve">Kitcheners</t>
  </si>
  <si>
    <t xml:space="preserve">Three Horseshoes</t>
  </si>
  <si>
    <r>
      <rPr>
        <sz val="20"/>
        <color rgb="FFFFFF00"/>
        <rFont val="Lucida Sans Unicode"/>
        <family val="2"/>
        <charset val="1"/>
      </rPr>
      <t xml:space="preserve">Jim Elleston Trophy - </t>
    </r>
    <r>
      <rPr>
        <sz val="11"/>
        <color rgb="FFFFFF00"/>
        <rFont val="Lucida Sans Unicode"/>
        <family val="2"/>
        <charset val="1"/>
      </rPr>
      <t xml:space="preserve">1st Round Mike Russle Cup Losers </t>
    </r>
  </si>
  <si>
    <t xml:space="preserve">Round 4 March 24</t>
  </si>
  <si>
    <t xml:space="preserve">Semi Finals 4 March 2024</t>
  </si>
  <si>
    <t xml:space="preserve">Final 15 April 2024</t>
  </si>
  <si>
    <t xml:space="preserve">           Venue            EBRBL</t>
  </si>
  <si>
    <t xml:space="preserve">BYE</t>
  </si>
  <si>
    <t xml:space="preserve">Original Date</t>
  </si>
  <si>
    <t xml:space="preserve">Competition</t>
  </si>
  <si>
    <t xml:space="preserve">home team </t>
  </si>
  <si>
    <t xml:space="preserve">away team</t>
  </si>
  <si>
    <t xml:space="preserve">date arranged /played</t>
  </si>
  <si>
    <t xml:space="preserve">actual result</t>
  </si>
  <si>
    <t xml:space="preserve">home</t>
  </si>
  <si>
    <t xml:space="preserve">away</t>
  </si>
  <si>
    <t xml:space="preserve">Div 1</t>
  </si>
  <si>
    <t xml:space="preserve">OHB </t>
  </si>
  <si>
    <t xml:space="preserve">This shows any games which it has not been possible to play on the due date</t>
  </si>
  <si>
    <t xml:space="preserve">year</t>
  </si>
  <si>
    <t xml:space="preserve">Elleston Trophy</t>
  </si>
  <si>
    <t xml:space="preserve">Shield Final </t>
  </si>
  <si>
    <t xml:space="preserve">Singles </t>
  </si>
  <si>
    <t xml:space="preserve">Pairs</t>
  </si>
  <si>
    <t xml:space="preserve">AGM</t>
  </si>
  <si>
    <t xml:space="preserve">2023/24</t>
  </si>
  <si>
    <t xml:space="preserve">Builders (LH)</t>
  </si>
  <si>
    <t xml:space="preserve">EBRBL</t>
  </si>
  <si>
    <t xml:space="preserve">2022/23</t>
  </si>
  <si>
    <t xml:space="preserve">POW</t>
  </si>
  <si>
    <t xml:space="preserve">-</t>
  </si>
  <si>
    <t xml:space="preserve">3 HS</t>
  </si>
  <si>
    <t xml:space="preserve">Old Owens</t>
  </si>
  <si>
    <t xml:space="preserve">2021/22</t>
  </si>
  <si>
    <t xml:space="preserve">Black horse</t>
  </si>
  <si>
    <t xml:space="preserve">2020/21</t>
  </si>
  <si>
    <t xml:space="preserve">Season cancelled due to the ongoing issue of Corona Virus</t>
  </si>
  <si>
    <t xml:space="preserve">2019/20</t>
  </si>
  <si>
    <t xml:space="preserve">Season abandoned due to the onset of Corona Virus in March 2020</t>
  </si>
  <si>
    <t xml:space="preserve">2018/9</t>
  </si>
  <si>
    <t xml:space="preserve">St Stephens</t>
  </si>
  <si>
    <t xml:space="preserve">Chequers</t>
  </si>
  <si>
    <t xml:space="preserve">2017/8</t>
  </si>
  <si>
    <t xml:space="preserve">Owens</t>
  </si>
  <si>
    <t xml:space="preserve">Mitre</t>
  </si>
  <si>
    <t xml:space="preserve">2016/7</t>
  </si>
  <si>
    <t xml:space="preserve">Woodhouse</t>
  </si>
  <si>
    <t xml:space="preserve">Sebright</t>
  </si>
  <si>
    <t xml:space="preserve">2015/6</t>
  </si>
  <si>
    <t xml:space="preserve">Bell</t>
  </si>
  <si>
    <t xml:space="preserve">2014/5</t>
  </si>
  <si>
    <t xml:space="preserve">BCC</t>
  </si>
  <si>
    <t xml:space="preserve">2013/4</t>
  </si>
  <si>
    <t xml:space="preserve">BH</t>
  </si>
  <si>
    <t xml:space="preserve">2012/3</t>
  </si>
  <si>
    <t xml:space="preserve">Green Monks</t>
  </si>
  <si>
    <t xml:space="preserve">Plough</t>
  </si>
  <si>
    <t xml:space="preserve">Railway Bell</t>
  </si>
  <si>
    <t xml:space="preserve">2011/2</t>
  </si>
  <si>
    <t xml:space="preserve">2010/1</t>
  </si>
  <si>
    <t xml:space="preserve">PBRBL</t>
  </si>
  <si>
    <t xml:space="preserve">2009/0</t>
  </si>
  <si>
    <t xml:space="preserve">Lord Nelson</t>
  </si>
  <si>
    <t xml:space="preserve">Players</t>
  </si>
  <si>
    <t xml:space="preserve">Alex</t>
  </si>
  <si>
    <t xml:space="preserve">2008/9</t>
  </si>
  <si>
    <t xml:space="preserve">???</t>
  </si>
  <si>
    <t xml:space="preserve">2007/8</t>
  </si>
  <si>
    <t xml:space="preserve">2006/7</t>
  </si>
  <si>
    <t xml:space="preserve">2005/6</t>
  </si>
  <si>
    <t xml:space="preserve">AMC</t>
  </si>
  <si>
    <t xml:space="preserve">2004/5</t>
  </si>
  <si>
    <t xml:space="preserve">2003/4</t>
  </si>
  <si>
    <t xml:space="preserve">Since 2011, it was agreed that the 5 finals be rotated amongst the teams. The Black Horse and OHB indicated they did not wish to be considered as a finals venue.</t>
  </si>
  <si>
    <t xml:space="preserve">Year</t>
  </si>
  <si>
    <t xml:space="preserve">No</t>
  </si>
  <si>
    <t xml:space="preserve">Div 2 </t>
  </si>
  <si>
    <t xml:space="preserve">MR Cup</t>
  </si>
  <si>
    <t xml:space="preserve">Elleston </t>
  </si>
  <si>
    <t xml:space="preserve">Shield A</t>
  </si>
  <si>
    <t xml:space="preserve">Shield B</t>
  </si>
  <si>
    <t xml:space="preserve">Shield C</t>
  </si>
  <si>
    <t xml:space="preserve">Shield D</t>
  </si>
  <si>
    <t xml:space="preserve">Hempstead</t>
  </si>
  <si>
    <t xml:space="preserve">Singles</t>
  </si>
  <si>
    <t xml:space="preserve">1984/5</t>
  </si>
  <si>
    <t xml:space="preserve">Builders A</t>
  </si>
  <si>
    <t xml:space="preserve">1985/6</t>
  </si>
  <si>
    <t xml:space="preserve">Dukes</t>
  </si>
  <si>
    <t xml:space="preserve">1986/7</t>
  </si>
  <si>
    <t xml:space="preserve">1987/8</t>
  </si>
  <si>
    <t xml:space="preserve">1988/9</t>
  </si>
  <si>
    <t xml:space="preserve">1989/0</t>
  </si>
  <si>
    <t xml:space="preserve">1990/1</t>
  </si>
  <si>
    <t xml:space="preserve">1991/2</t>
  </si>
  <si>
    <t xml:space="preserve">1992/3</t>
  </si>
  <si>
    <t xml:space="preserve">1993/4</t>
  </si>
  <si>
    <t xml:space="preserve">1994/5</t>
  </si>
  <si>
    <t xml:space="preserve">EBUS</t>
  </si>
  <si>
    <t xml:space="preserve">1995/6</t>
  </si>
  <si>
    <t xml:space="preserve">Bridge</t>
  </si>
  <si>
    <t xml:space="preserve">1996/7</t>
  </si>
  <si>
    <t xml:space="preserve">1997/8</t>
  </si>
  <si>
    <t xml:space="preserve">1998/9</t>
  </si>
  <si>
    <t xml:space="preserve">Old Ford</t>
  </si>
  <si>
    <t xml:space="preserve">1999/0</t>
  </si>
  <si>
    <t xml:space="preserve">2000/1</t>
  </si>
  <si>
    <t xml:space="preserve">2001/2</t>
  </si>
  <si>
    <t xml:space="preserve">2002/3</t>
  </si>
  <si>
    <t xml:space="preserve">Barnet C Club</t>
  </si>
  <si>
    <r>
      <rPr>
        <sz val="10"/>
        <color rgb="FF000000"/>
        <rFont val="Lucida Sans Unicode"/>
        <family val="2"/>
        <charset val="1"/>
      </rPr>
      <t xml:space="preserve">Black Horse</t>
    </r>
    <r>
      <rPr>
        <sz val="10"/>
        <color rgb="FF000000"/>
        <rFont val="Times New Roman"/>
        <family val="1"/>
        <charset val="1"/>
      </rPr>
      <t xml:space="preserve"> </t>
    </r>
  </si>
  <si>
    <t xml:space="preserve">Carol Donkin </t>
  </si>
  <si>
    <t xml:space="preserve">Andy Heath/ Gerry Nichols (GM)</t>
  </si>
  <si>
    <t xml:space="preserve">Kitchener</t>
  </si>
  <si>
    <t xml:space="preserve">Builders </t>
  </si>
  <si>
    <r>
      <rPr>
        <sz val="10"/>
        <color rgb="FF000000"/>
        <rFont val="Lucida Sans Unicode"/>
        <family val="2"/>
        <charset val="1"/>
      </rPr>
      <t xml:space="preserve">Players</t>
    </r>
    <r>
      <rPr>
        <sz val="10"/>
        <color rgb="FF000000"/>
        <rFont val="Times New Roman"/>
        <family val="1"/>
        <charset val="1"/>
      </rPr>
      <t xml:space="preserve"> </t>
    </r>
  </si>
  <si>
    <t xml:space="preserve">Bob Whitlam (Alex)</t>
  </si>
  <si>
    <t xml:space="preserve">Harry Clinch/Peter Morrison (PBRBL)</t>
  </si>
  <si>
    <t xml:space="preserve">Mick Brennan/Grolsch (PBRBL)</t>
  </si>
  <si>
    <t xml:space="preserve">Alexandra</t>
  </si>
  <si>
    <t xml:space="preserve">Graham Cope (Chequers)</t>
  </si>
  <si>
    <t xml:space="preserve">Sally Gunning/Ian Anderson (Jokers)</t>
  </si>
  <si>
    <t xml:space="preserve">The Players </t>
  </si>
  <si>
    <t xml:space="preserve">Ian Anderson (Jokers)</t>
  </si>
  <si>
    <t xml:space="preserve">C Horn/Dennis Soer (BSCA)</t>
  </si>
  <si>
    <t xml:space="preserve">not played</t>
  </si>
  <si>
    <t xml:space="preserve">Leslie Camp (Builders)</t>
  </si>
  <si>
    <t xml:space="preserve">Roy Metslaar (Players)</t>
  </si>
  <si>
    <t xml:space="preserve">Fred Beech/Linda Bailey (players)</t>
  </si>
  <si>
    <t xml:space="preserve">2009/1</t>
  </si>
  <si>
    <t xml:space="preserve">Paul Englefield (Chequers)</t>
  </si>
  <si>
    <t xml:space="preserve">Mick Smith/Gallagher (Alex)</t>
  </si>
  <si>
    <t xml:space="preserve">Jim Paul (Plough)</t>
  </si>
  <si>
    <t xml:space="preserve">Mick Callighan/Brian Leighton (Plough)</t>
  </si>
  <si>
    <t xml:space="preserve">Linda Bailey (Players)</t>
  </si>
  <si>
    <t xml:space="preserve">Warwick Bell/ Christine Bezani (BH) </t>
  </si>
  <si>
    <t xml:space="preserve">Terry Down (EBRBL)</t>
  </si>
  <si>
    <t xml:space="preserve">Alan Seager (Railway Bell) </t>
  </si>
  <si>
    <t xml:space="preserve">Peter Morrison/Marion Pearce (BCC) </t>
  </si>
  <si>
    <t xml:space="preserve">Players </t>
  </si>
  <si>
    <r>
      <rPr>
        <sz val="10"/>
        <rFont val="Lucida Sans Unicode"/>
        <family val="2"/>
        <charset val="1"/>
      </rPr>
      <t xml:space="preserve">Chris Lowe (Woodhouse)</t>
    </r>
    <r>
      <rPr>
        <b val="true"/>
        <sz val="10"/>
        <rFont val="Lucida Sans Unicode"/>
        <family val="2"/>
        <charset val="1"/>
      </rPr>
      <t xml:space="preserve"> </t>
    </r>
  </si>
  <si>
    <t xml:space="preserve">Paul Lane/Sue Newton-Short (PBCC)</t>
  </si>
  <si>
    <t xml:space="preserve">Peter Brewster (Kitch) </t>
  </si>
  <si>
    <t xml:space="preserve">R Burton/P Mulligan (Mitre) </t>
  </si>
  <si>
    <t xml:space="preserve">Ron Masters (SCCC)</t>
  </si>
  <si>
    <t xml:space="preserve">Doug Read/Gill Smith (Kitch)</t>
  </si>
  <si>
    <t xml:space="preserve">White Hart</t>
  </si>
  <si>
    <t xml:space="preserve">Prince of Wales</t>
  </si>
  <si>
    <t xml:space="preserve">Ian Saunders (Mitre)</t>
  </si>
  <si>
    <t xml:space="preserve">Alan Delarue &amp; I Buntings (Kitch)</t>
  </si>
  <si>
    <t xml:space="preserve">Mike Teale (Chequers) </t>
  </si>
  <si>
    <t xml:space="preserve">Les Berry/Linda Lawless (SCCC)</t>
  </si>
  <si>
    <t xml:space="preserve">2019/0</t>
  </si>
  <si>
    <t xml:space="preserve">season cancelled due to Corona virus</t>
  </si>
  <si>
    <t xml:space="preserve">2020/1</t>
  </si>
  <si>
    <t xml:space="preserve">2021/2</t>
  </si>
  <si>
    <t xml:space="preserve">M Brennan/M Teale (Exchq) </t>
  </si>
  <si>
    <t xml:space="preserve">2022/3</t>
  </si>
  <si>
    <t xml:space="preserve">Chris Cameron (BH)</t>
  </si>
  <si>
    <t xml:space="preserve">Chris Cameron/Roy Metslaar (BH)</t>
  </si>
  <si>
    <t xml:space="preserve">2023/4</t>
  </si>
  <si>
    <t xml:space="preserve">2024/5</t>
  </si>
  <si>
    <t xml:space="preserve">2025/6</t>
  </si>
  <si>
    <t xml:space="preserve">2026/7</t>
  </si>
  <si>
    <t xml:space="preserve">2027/8</t>
  </si>
  <si>
    <t xml:space="preserve">2028/9</t>
  </si>
  <si>
    <t xml:space="preserve">2029/0</t>
  </si>
  <si>
    <t xml:space="preserve">2030/1</t>
  </si>
  <si>
    <t xml:space="preserve">2031/2</t>
  </si>
  <si>
    <t xml:space="preserve">2032/3</t>
  </si>
  <si>
    <t xml:space="preserve">2033/4</t>
  </si>
  <si>
    <t xml:space="preserve">2034/5</t>
  </si>
  <si>
    <t xml:space="preserve">2035/6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</si>
</sst>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"/>
    <numFmt numFmtId="167" formatCode="#"/>
    <numFmt numFmtId="168" formatCode="[$-809]dd/mm/yy"/>
    <numFmt numFmtId="169" formatCode="dd/mm/yyyy"/>
  </numFmts>
  <fonts count="40">
    <font>
      <sz val="10"/>
      <name val="Lucida Sans Unicode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FF00"/>
      <name val="Lucida Sans Unicode"/>
      <family val="2"/>
      <charset val="1"/>
    </font>
    <font>
      <b val="true"/>
      <sz val="12"/>
      <color rgb="FF993366"/>
      <name val="Lucida Sans Unicode"/>
      <family val="2"/>
      <charset val="1"/>
    </font>
    <font>
      <b val="true"/>
      <sz val="10"/>
      <color rgb="FF333399"/>
      <name val="Lucida Sans Unicode"/>
      <family val="2"/>
      <charset val="1"/>
    </font>
    <font>
      <sz val="10"/>
      <name val="Lucida Sans Unicode"/>
      <family val="2"/>
      <charset val="1"/>
    </font>
    <font>
      <b val="true"/>
      <sz val="10"/>
      <name val="Lucida Sans Unicode"/>
      <family val="2"/>
      <charset val="1"/>
    </font>
    <font>
      <b val="true"/>
      <sz val="10"/>
      <color rgb="FF993366"/>
      <name val="Lucida Sans Unicode"/>
      <family val="2"/>
      <charset val="1"/>
    </font>
    <font>
      <b val="true"/>
      <sz val="12"/>
      <name val="Lucida Sans Unicode"/>
      <family val="2"/>
      <charset val="1"/>
    </font>
    <font>
      <b val="true"/>
      <sz val="14"/>
      <color rgb="FF151B8D"/>
      <name val="Lucida Sans Unicode"/>
      <family val="0"/>
      <charset val="1"/>
    </font>
    <font>
      <b val="true"/>
      <sz val="10"/>
      <color rgb="FF347C17"/>
      <name val="Lucida Sans Unicode"/>
      <family val="0"/>
      <charset val="1"/>
    </font>
    <font>
      <b val="true"/>
      <sz val="8"/>
      <name val="Lucida Sans Unicode"/>
      <family val="2"/>
      <charset val="1"/>
    </font>
    <font>
      <b val="true"/>
      <sz val="10"/>
      <color rgb="FF800000"/>
      <name val="Lucida Sans Unicode"/>
      <family val="2"/>
      <charset val="1"/>
    </font>
    <font>
      <sz val="10"/>
      <color rgb="FFFFFF00"/>
      <name val="Lucida Sans Unicode"/>
      <family val="2"/>
      <charset val="1"/>
    </font>
    <font>
      <b val="true"/>
      <sz val="11"/>
      <color rgb="FFFFFF00"/>
      <name val="Lucida Sans Unicode"/>
      <family val="2"/>
      <charset val="1"/>
    </font>
    <font>
      <b val="true"/>
      <sz val="10"/>
      <color rgb="FF000000"/>
      <name val="Lucida Sans Unicode"/>
      <family val="2"/>
      <charset val="1"/>
    </font>
    <font>
      <b val="true"/>
      <sz val="10"/>
      <color rgb="FF000080"/>
      <name val="Lucida Sans Unicode"/>
      <family val="2"/>
      <charset val="1"/>
    </font>
    <font>
      <sz val="10"/>
      <color rgb="FF000080"/>
      <name val="Lucida Sans Unicode"/>
      <family val="2"/>
      <charset val="1"/>
    </font>
    <font>
      <sz val="12"/>
      <name val="Lucida Sans Unicode"/>
      <family val="2"/>
      <charset val="1"/>
    </font>
    <font>
      <sz val="8"/>
      <name val="Arial"/>
      <family val="0"/>
      <charset val="1"/>
    </font>
    <font>
      <b val="true"/>
      <sz val="10"/>
      <color rgb="FF151B8D"/>
      <name val="Lucida Sans Unicode"/>
      <family val="0"/>
      <charset val="1"/>
    </font>
    <font>
      <b val="true"/>
      <sz val="20"/>
      <color rgb="FFFFFF00"/>
      <name val="Lucida Sans Unicode"/>
      <family val="2"/>
      <charset val="1"/>
    </font>
    <font>
      <sz val="20"/>
      <color rgb="FFFFFF00"/>
      <name val="Lucida Sans"/>
      <family val="2"/>
      <charset val="1"/>
    </font>
    <font>
      <b val="true"/>
      <sz val="12"/>
      <color rgb="FF003300"/>
      <name val="Lucida Sans Unicode"/>
      <family val="2"/>
      <charset val="1"/>
    </font>
    <font>
      <b val="true"/>
      <sz val="12"/>
      <color rgb="FF003366"/>
      <name val="Lucida Sans Unicode"/>
      <family val="2"/>
      <charset val="1"/>
    </font>
    <font>
      <b val="true"/>
      <sz val="12"/>
      <color rgb="FFFFFF99"/>
      <name val="Lucida Sans Unicode"/>
      <family val="2"/>
      <charset val="1"/>
    </font>
    <font>
      <sz val="20"/>
      <color rgb="FFFFFF00"/>
      <name val="Lucida Sans Unicode"/>
      <family val="2"/>
      <charset val="1"/>
    </font>
    <font>
      <sz val="11"/>
      <color rgb="FFFFFF00"/>
      <name val="Lucida Sans Unicode"/>
      <family val="2"/>
      <charset val="1"/>
    </font>
    <font>
      <b val="true"/>
      <strike val="true"/>
      <sz val="12"/>
      <color rgb="FF003300"/>
      <name val="Lucida Sans Unicode"/>
      <family val="2"/>
      <charset val="1"/>
    </font>
    <font>
      <b val="true"/>
      <sz val="11"/>
      <color rgb="FF000080"/>
      <name val="Lucida Sans Unicode"/>
      <family val="2"/>
      <charset val="1"/>
    </font>
    <font>
      <b val="true"/>
      <sz val="12"/>
      <color rgb="FF000080"/>
      <name val="Lucida Sans Unicode"/>
      <family val="2"/>
      <charset val="1"/>
    </font>
    <font>
      <sz val="11"/>
      <name val="Lucida Sans Unicode"/>
      <family val="2"/>
      <charset val="1"/>
    </font>
    <font>
      <b val="true"/>
      <sz val="10"/>
      <color rgb="FF003366"/>
      <name val="Lucida Sans Unicode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Lucida Sans Unicode"/>
      <family val="2"/>
      <charset val="1"/>
    </font>
    <font>
      <sz val="10"/>
      <color rgb="FF000000"/>
      <name val="Times New Roman"/>
      <family val="1"/>
      <charset val="1"/>
    </font>
    <font>
      <sz val="8"/>
      <color rgb="FFDD0806"/>
      <name val="Lucida Sans Unicode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003300"/>
        <bgColor rgb="FF333300"/>
      </patternFill>
    </fill>
    <fill>
      <patternFill patternType="solid">
        <fgColor rgb="FFC0C0C0"/>
        <bgColor rgb="FFB4C7DC"/>
      </patternFill>
    </fill>
    <fill>
      <patternFill patternType="solid">
        <fgColor rgb="FFFFFF99"/>
        <bgColor rgb="FFFFF5CE"/>
      </patternFill>
    </fill>
    <fill>
      <patternFill patternType="solid">
        <fgColor rgb="FF333333"/>
        <bgColor rgb="FF333300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B4C7DC"/>
      </patternFill>
    </fill>
    <fill>
      <patternFill patternType="solid">
        <fgColor rgb="FFAFD095"/>
        <bgColor rgb="FFC0C0C0"/>
      </patternFill>
    </fill>
    <fill>
      <patternFill patternType="solid">
        <fgColor rgb="FF99CCFF"/>
        <bgColor rgb="FFB4C7DC"/>
      </patternFill>
    </fill>
    <fill>
      <patternFill patternType="solid">
        <fgColor rgb="FFF7D1D5"/>
        <bgColor rgb="FFCCCCFF"/>
      </patternFill>
    </fill>
    <fill>
      <patternFill patternType="solid">
        <fgColor rgb="FFFFF5CE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B4C7DC"/>
        <bgColor rgb="FFC0C0C0"/>
      </patternFill>
    </fill>
    <fill>
      <patternFill patternType="solid">
        <fgColor rgb="FF1FB714"/>
        <bgColor rgb="FF347C17"/>
      </patternFill>
    </fill>
    <fill>
      <patternFill patternType="solid">
        <fgColor rgb="FFFFB66C"/>
        <bgColor rgb="FFFFCC0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true">
      <alignment horizontal="left" vertical="center" textRotation="255" wrapText="true" indent="0" shrinkToFit="false"/>
      <protection locked="true" hidden="false"/>
    </xf>
    <xf numFmtId="164" fontId="6" fillId="4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0" fillId="5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0" fillId="5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5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6" fontId="10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5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6" fontId="10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5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5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6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6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0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6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4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8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8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8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8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8" fillId="8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8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8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8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8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0" fillId="1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9" fillId="8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11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1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5" fillId="11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12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1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12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11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1" fillId="13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1" fillId="13" borderId="27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1" fillId="13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1" fillId="13" borderId="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2" fillId="1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3" fillId="13" borderId="2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4" fillId="1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7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1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1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6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16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3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7" fillId="3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8" fillId="3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9" fillId="3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7" fillId="1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800000"/>
      <rgbColor rgb="FF347C17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151B8D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B66C"/>
      <rgbColor rgb="FFB4C7DC"/>
      <rgbColor rgb="FFF7D1D5"/>
      <rgbColor rgb="FF3366FF"/>
      <rgbColor rgb="FF33CCCC"/>
      <rgbColor rgb="FF99CC00"/>
      <rgbColor rgb="FFFFCC00"/>
      <rgbColor rgb="FFFF9900"/>
      <rgbColor rgb="FFFF6600"/>
      <rgbColor rgb="FF666699"/>
      <rgbColor rgb="FFAFD095"/>
      <rgbColor rgb="FF003366"/>
      <rgbColor rgb="FF1FB714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178920</xdr:colOff>
      <xdr:row>10</xdr:row>
      <xdr:rowOff>18720</xdr:rowOff>
    </xdr:from>
    <xdr:to>
      <xdr:col>11</xdr:col>
      <xdr:colOff>437760</xdr:colOff>
      <xdr:row>11</xdr:row>
      <xdr:rowOff>199800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5601960" y="1913400"/>
          <a:ext cx="1244160" cy="4179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208440</xdr:colOff>
      <xdr:row>10</xdr:row>
      <xdr:rowOff>94680</xdr:rowOff>
    </xdr:from>
    <xdr:to>
      <xdr:col>12</xdr:col>
      <xdr:colOff>92520</xdr:colOff>
      <xdr:row>12</xdr:row>
      <xdr:rowOff>38880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4663440" y="1989360"/>
          <a:ext cx="1242360" cy="4179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208440</xdr:colOff>
      <xdr:row>10</xdr:row>
      <xdr:rowOff>95040</xdr:rowOff>
    </xdr:from>
    <xdr:to>
      <xdr:col>12</xdr:col>
      <xdr:colOff>92520</xdr:colOff>
      <xdr:row>12</xdr:row>
      <xdr:rowOff>77040</xdr:rowOff>
    </xdr:to>
    <xdr:pic>
      <xdr:nvPicPr>
        <xdr:cNvPr id="2" name="Picture 3" descr=""/>
        <xdr:cNvPicPr/>
      </xdr:nvPicPr>
      <xdr:blipFill>
        <a:blip r:embed="rId1"/>
        <a:stretch/>
      </xdr:blipFill>
      <xdr:spPr>
        <a:xfrm>
          <a:off x="4663440" y="2273040"/>
          <a:ext cx="1242360" cy="417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208440</xdr:colOff>
      <xdr:row>10</xdr:row>
      <xdr:rowOff>95040</xdr:rowOff>
    </xdr:from>
    <xdr:to>
      <xdr:col>12</xdr:col>
      <xdr:colOff>92520</xdr:colOff>
      <xdr:row>12</xdr:row>
      <xdr:rowOff>77760</xdr:rowOff>
    </xdr:to>
    <xdr:pic>
      <xdr:nvPicPr>
        <xdr:cNvPr id="3" name="Picture 1" descr=""/>
        <xdr:cNvPicPr/>
      </xdr:nvPicPr>
      <xdr:blipFill>
        <a:blip r:embed="rId1"/>
        <a:stretch/>
      </xdr:blipFill>
      <xdr:spPr>
        <a:xfrm>
          <a:off x="4663440" y="2137320"/>
          <a:ext cx="1242360" cy="417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209880</xdr:colOff>
      <xdr:row>15</xdr:row>
      <xdr:rowOff>19440</xdr:rowOff>
    </xdr:from>
    <xdr:to>
      <xdr:col>7</xdr:col>
      <xdr:colOff>93960</xdr:colOff>
      <xdr:row>18</xdr:row>
      <xdr:rowOff>51840</xdr:rowOff>
    </xdr:to>
    <xdr:pic>
      <xdr:nvPicPr>
        <xdr:cNvPr id="4" name="Picture 2" descr=""/>
        <xdr:cNvPicPr/>
      </xdr:nvPicPr>
      <xdr:blipFill>
        <a:blip r:embed="rId1"/>
        <a:stretch/>
      </xdr:blipFill>
      <xdr:spPr>
        <a:xfrm>
          <a:off x="4983120" y="3333600"/>
          <a:ext cx="2067120" cy="685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209880</xdr:colOff>
      <xdr:row>14</xdr:row>
      <xdr:rowOff>19440</xdr:rowOff>
    </xdr:from>
    <xdr:to>
      <xdr:col>3</xdr:col>
      <xdr:colOff>1829880</xdr:colOff>
      <xdr:row>16</xdr:row>
      <xdr:rowOff>230400</xdr:rowOff>
    </xdr:to>
    <xdr:pic>
      <xdr:nvPicPr>
        <xdr:cNvPr id="5" name="Picture 1" descr=""/>
        <xdr:cNvPicPr/>
      </xdr:nvPicPr>
      <xdr:blipFill>
        <a:blip r:embed="rId1"/>
        <a:stretch/>
      </xdr:blipFill>
      <xdr:spPr>
        <a:xfrm>
          <a:off x="2458440" y="3600720"/>
          <a:ext cx="2068200" cy="684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50400</xdr:colOff>
      <xdr:row>0</xdr:row>
      <xdr:rowOff>75960</xdr:rowOff>
    </xdr:from>
    <xdr:to>
      <xdr:col>10</xdr:col>
      <xdr:colOff>684720</xdr:colOff>
      <xdr:row>3</xdr:row>
      <xdr:rowOff>52920</xdr:rowOff>
    </xdr:to>
    <xdr:pic>
      <xdr:nvPicPr>
        <xdr:cNvPr id="6" name="Picture 2" descr=""/>
        <xdr:cNvPicPr/>
      </xdr:nvPicPr>
      <xdr:blipFill>
        <a:blip r:embed="rId1"/>
        <a:stretch/>
      </xdr:blipFill>
      <xdr:spPr>
        <a:xfrm>
          <a:off x="7459560" y="75960"/>
          <a:ext cx="2082240" cy="685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D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078125" defaultRowHeight="18.65" zeroHeight="false" outlineLevelRow="0" outlineLevelCol="0"/>
  <cols>
    <col collapsed="false" customWidth="true" hidden="false" outlineLevel="0" max="1" min="1" style="1" width="2.97"/>
    <col collapsed="false" customWidth="true" hidden="false" outlineLevel="0" max="2" min="2" style="1" width="22.2"/>
    <col collapsed="false" customWidth="true" hidden="false" outlineLevel="0" max="3" min="3" style="1" width="5.66"/>
    <col collapsed="false" customWidth="true" hidden="false" outlineLevel="0" max="16" min="4" style="1" width="6.16"/>
    <col collapsed="false" customWidth="true" hidden="true" outlineLevel="0" max="18" min="17" style="1" width="4.85"/>
    <col collapsed="false" customWidth="true" hidden="false" outlineLevel="0" max="19" min="19" style="2" width="5.75"/>
    <col collapsed="false" customWidth="true" hidden="true" outlineLevel="0" max="20" min="20" style="2" width="5.75"/>
    <col collapsed="false" customWidth="true" hidden="true" outlineLevel="0" max="21" min="21" style="2" width="6.61"/>
    <col collapsed="false" customWidth="true" hidden="true" outlineLevel="0" max="24" min="22" style="1" width="8.98"/>
    <col collapsed="false" customWidth="true" hidden="true" outlineLevel="0" max="25" min="25" style="1" width="9.98"/>
    <col collapsed="false" customWidth="true" hidden="true" outlineLevel="0" max="66" min="26" style="1" width="8.98"/>
    <col collapsed="false" customWidth="true" hidden="true" outlineLevel="0" max="68" min="67" style="2" width="8.98"/>
    <col collapsed="false" customWidth="true" hidden="true" outlineLevel="0" max="87" min="69" style="1" width="8.98"/>
    <col collapsed="false" customWidth="true" hidden="false" outlineLevel="0" max="89" min="89" style="1" width="6.61"/>
    <col collapsed="false" customWidth="true" hidden="false" outlineLevel="0" max="90" min="90" style="1" width="36.51"/>
  </cols>
  <sheetData>
    <row r="1" customFormat="false" ht="18.65" hidden="false" customHeight="true" outlineLevel="0" collapsed="false">
      <c r="A1" s="3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CJ1" s="1"/>
    </row>
    <row r="2" s="9" customFormat="true" ht="18.65" hidden="false" customHeight="true" outlineLevel="0" collapsed="false">
      <c r="A2" s="3"/>
      <c r="B2" s="3"/>
      <c r="C2" s="5" t="str">
        <f aca="false">+B3</f>
        <v>Black Horse</v>
      </c>
      <c r="D2" s="5"/>
      <c r="E2" s="6" t="str">
        <f aca="false">+B4</f>
        <v>BSCA</v>
      </c>
      <c r="F2" s="6"/>
      <c r="G2" s="6" t="str">
        <f aca="false">+B5</f>
        <v>Exchequers</v>
      </c>
      <c r="H2" s="6"/>
      <c r="I2" s="6" t="str">
        <f aca="false">+B6</f>
        <v>Lords</v>
      </c>
      <c r="J2" s="6"/>
      <c r="K2" s="6" t="str">
        <f aca="false">+B7</f>
        <v>OHB</v>
      </c>
      <c r="L2" s="6"/>
      <c r="M2" s="6" t="str">
        <f aca="false">+B8</f>
        <v>Steamers</v>
      </c>
      <c r="N2" s="6"/>
      <c r="O2" s="6" t="n">
        <f aca="false">+B9</f>
        <v>0</v>
      </c>
      <c r="P2" s="6"/>
      <c r="Q2" s="6" t="n">
        <f aca="false">+B10</f>
        <v>0</v>
      </c>
      <c r="R2" s="6"/>
      <c r="S2" s="7"/>
      <c r="T2" s="7"/>
      <c r="U2" s="7"/>
      <c r="V2" s="8"/>
      <c r="W2" s="8" t="s">
        <v>2</v>
      </c>
      <c r="X2" s="8" t="s">
        <v>3</v>
      </c>
      <c r="Y2" s="8" t="s">
        <v>4</v>
      </c>
      <c r="Z2" s="8" t="s">
        <v>5</v>
      </c>
      <c r="AA2" s="8" t="s">
        <v>6</v>
      </c>
      <c r="AB2" s="8" t="s">
        <v>7</v>
      </c>
      <c r="AD2" s="9" t="s">
        <v>8</v>
      </c>
      <c r="AH2" s="10" t="s">
        <v>9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1"/>
      <c r="AT2" s="10"/>
      <c r="AU2" s="10"/>
      <c r="AV2" s="10"/>
      <c r="AW2" s="7"/>
      <c r="AX2" s="7"/>
      <c r="AY2" s="7"/>
      <c r="AZ2" s="7"/>
      <c r="BA2" s="10" t="s">
        <v>10</v>
      </c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7"/>
      <c r="BQ2" s="7"/>
      <c r="BS2" s="10" t="s">
        <v>2</v>
      </c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</row>
    <row r="3" customFormat="false" ht="18.65" hidden="false" customHeight="true" outlineLevel="0" collapsed="false">
      <c r="A3" s="12" t="s">
        <v>11</v>
      </c>
      <c r="B3" s="13" t="s">
        <v>12</v>
      </c>
      <c r="C3" s="14"/>
      <c r="D3" s="14"/>
      <c r="E3" s="15" t="n">
        <v>6</v>
      </c>
      <c r="F3" s="16" t="n">
        <f aca="false">+IF(E3="","",9-E3)</f>
        <v>3</v>
      </c>
      <c r="G3" s="15" t="n">
        <v>5</v>
      </c>
      <c r="H3" s="16" t="n">
        <f aca="false">+IF(G3="","",9-G3)</f>
        <v>4</v>
      </c>
      <c r="I3" s="15" t="n">
        <v>3</v>
      </c>
      <c r="J3" s="16" t="n">
        <f aca="false">+IF(I3="","",9-I3)</f>
        <v>6</v>
      </c>
      <c r="K3" s="15" t="n">
        <v>5</v>
      </c>
      <c r="L3" s="16" t="n">
        <f aca="false">+IF(K3="","",9-K3)</f>
        <v>4</v>
      </c>
      <c r="M3" s="15" t="n">
        <v>4</v>
      </c>
      <c r="N3" s="16" t="n">
        <f aca="false">+IF(M3="","",9-M3)</f>
        <v>5</v>
      </c>
      <c r="O3" s="15"/>
      <c r="P3" s="16" t="str">
        <f aca="false">+IF(O3="","",9-O3)</f>
        <v/>
      </c>
      <c r="Q3" s="15"/>
      <c r="R3" s="16" t="str">
        <f aca="false">+IF(Q3="","",9-Q3)</f>
        <v/>
      </c>
      <c r="S3" s="17"/>
      <c r="T3" s="17"/>
      <c r="U3" s="17"/>
      <c r="V3" s="10" t="str">
        <f aca="false">+B3</f>
        <v>Black Horse</v>
      </c>
      <c r="W3" s="11" t="n">
        <f aca="false">COUNTIF($BS$3:$CH$10,V3)</f>
        <v>10</v>
      </c>
      <c r="X3" s="11" t="n">
        <f aca="false">COUNTIF($BA$3:$BO$10,V3)</f>
        <v>7</v>
      </c>
      <c r="Y3" s="11" t="n">
        <f aca="false">+W3-X3</f>
        <v>3</v>
      </c>
      <c r="Z3" s="11" t="n">
        <f aca="false">+X3*2</f>
        <v>14</v>
      </c>
      <c r="AA3" s="18" t="n">
        <f aca="false">+(C3+E3+G3+I3+K3+M3+O3+Q3)+SUM(D3:D10)</f>
        <v>52</v>
      </c>
      <c r="AB3" s="19" t="n">
        <f aca="false">+Z3+AA3</f>
        <v>66</v>
      </c>
      <c r="AC3" s="20" t="n">
        <f aca="false">+AB3+0.08</f>
        <v>66.08</v>
      </c>
      <c r="AD3" s="1" t="n">
        <f aca="false">RANK(AC3,$AC$3:$AC$10,0)</f>
        <v>1</v>
      </c>
      <c r="AH3" s="11" t="str">
        <f aca="false">+IF(C3&gt;4,$B3,C$2)</f>
        <v>Black Horse</v>
      </c>
      <c r="AI3" s="11"/>
      <c r="AJ3" s="11" t="str">
        <f aca="false">+IF(E3&gt;4,$B3,E$2)</f>
        <v>Black Horse</v>
      </c>
      <c r="AK3" s="11"/>
      <c r="AL3" s="11" t="str">
        <f aca="false">+IF(G3&gt;4,$B3,G$2)</f>
        <v>Black Horse</v>
      </c>
      <c r="AM3" s="11"/>
      <c r="AN3" s="11" t="str">
        <f aca="false">+IF(I3&gt;4,$B3,I$2)</f>
        <v>Lords</v>
      </c>
      <c r="AO3" s="11"/>
      <c r="AP3" s="11" t="str">
        <f aca="false">+IF(K3&gt;4,$B3,K$2)</f>
        <v>Black Horse</v>
      </c>
      <c r="AQ3" s="11"/>
      <c r="AR3" s="11" t="str">
        <f aca="false">+IF(M3&gt;4,$B3,M$2)</f>
        <v>Steamers</v>
      </c>
      <c r="AS3" s="11"/>
      <c r="AT3" s="11" t="n">
        <f aca="false">+IF(O3&gt;4,$B3,O$2)</f>
        <v>0</v>
      </c>
      <c r="AU3" s="11"/>
      <c r="AV3" s="11" t="n">
        <f aca="false">+IF(Q3&gt;4,$B3,Q$2)</f>
        <v>0</v>
      </c>
      <c r="AW3" s="2"/>
      <c r="AX3" s="2"/>
      <c r="AY3" s="2"/>
      <c r="AZ3" s="2"/>
      <c r="BA3" s="11" t="str">
        <f aca="false">IF(C3="","",AH3)</f>
        <v/>
      </c>
      <c r="BB3" s="11" t="str">
        <f aca="false">IF(D3="","",AI3)</f>
        <v/>
      </c>
      <c r="BC3" s="11" t="str">
        <f aca="false">IF(E3="","",AJ3)</f>
        <v>Black Horse</v>
      </c>
      <c r="BD3" s="11"/>
      <c r="BE3" s="11" t="str">
        <f aca="false">IF(G3="","",AL3)</f>
        <v>Black Horse</v>
      </c>
      <c r="BF3" s="11"/>
      <c r="BG3" s="11" t="str">
        <f aca="false">IF(I3="","",AN3)</f>
        <v>Lords</v>
      </c>
      <c r="BH3" s="11"/>
      <c r="BI3" s="11" t="str">
        <f aca="false">IF(K3="","",AP3)</f>
        <v>Black Horse</v>
      </c>
      <c r="BJ3" s="11"/>
      <c r="BK3" s="11" t="str">
        <f aca="false">IF(M3="","",AR3)</f>
        <v>Steamers</v>
      </c>
      <c r="BL3" s="11"/>
      <c r="BM3" s="11" t="str">
        <f aca="false">IF(O3="","",AT3)</f>
        <v/>
      </c>
      <c r="BN3" s="11"/>
      <c r="BO3" s="11" t="str">
        <f aca="false">IF(Q3="","",AV3)</f>
        <v/>
      </c>
      <c r="BQ3" s="2"/>
      <c r="BS3" s="11" t="str">
        <f aca="false">+IF(C3="","",$B3)</f>
        <v/>
      </c>
      <c r="BT3" s="11" t="str">
        <f aca="false">+IF(D3="","",$C$2)</f>
        <v/>
      </c>
      <c r="BU3" s="11" t="str">
        <f aca="false">+IF(E3="","",$B3)</f>
        <v>Black Horse</v>
      </c>
      <c r="BV3" s="11" t="str">
        <f aca="false">+IF(F3="","",$E$2)</f>
        <v>BSCA</v>
      </c>
      <c r="BW3" s="11" t="str">
        <f aca="false">+IF(G3="","",$B3)</f>
        <v>Black Horse</v>
      </c>
      <c r="BX3" s="11" t="str">
        <f aca="false">+IF(H3="","",$G$2)</f>
        <v>Exchequers</v>
      </c>
      <c r="BY3" s="11" t="str">
        <f aca="false">+IF(I3="","",$B3)</f>
        <v>Black Horse</v>
      </c>
      <c r="BZ3" s="11" t="str">
        <f aca="false">+IF(J3="","",$I$2)</f>
        <v>Lords</v>
      </c>
      <c r="CA3" s="11" t="str">
        <f aca="false">+IF(K3="","",$B3)</f>
        <v>Black Horse</v>
      </c>
      <c r="CB3" s="11" t="str">
        <f aca="false">+IF(L3="","",$K$2)</f>
        <v>OHB</v>
      </c>
      <c r="CC3" s="11" t="str">
        <f aca="false">+IF(M3="","",$B3)</f>
        <v>Black Horse</v>
      </c>
      <c r="CD3" s="11" t="str">
        <f aca="false">+IF(N3="","",$M$2)</f>
        <v>Steamers</v>
      </c>
      <c r="CE3" s="11" t="str">
        <f aca="false">+IF(O3="","",$B3)</f>
        <v/>
      </c>
      <c r="CF3" s="11" t="str">
        <f aca="false">+IF(P3="","",$O$2)</f>
        <v/>
      </c>
      <c r="CG3" s="11" t="str">
        <f aca="false">+IF(Q3="","",$B3)</f>
        <v/>
      </c>
      <c r="CH3" s="11" t="str">
        <f aca="false">+IF(R3="","",$Q$2)</f>
        <v/>
      </c>
    </row>
    <row r="4" customFormat="false" ht="18.65" hidden="false" customHeight="true" outlineLevel="0" collapsed="false">
      <c r="A4" s="12"/>
      <c r="B4" s="21" t="s">
        <v>13</v>
      </c>
      <c r="C4" s="15" t="n">
        <v>5</v>
      </c>
      <c r="D4" s="16" t="n">
        <f aca="false">+IF(C4="","",9-C4)</f>
        <v>4</v>
      </c>
      <c r="E4" s="14"/>
      <c r="F4" s="14"/>
      <c r="G4" s="15" t="n">
        <v>2</v>
      </c>
      <c r="H4" s="16" t="n">
        <f aca="false">+IF(G4="","",9-G4)</f>
        <v>7</v>
      </c>
      <c r="I4" s="15" t="n">
        <v>5</v>
      </c>
      <c r="J4" s="16" t="n">
        <f aca="false">+IF(I4="","",9-I4)</f>
        <v>4</v>
      </c>
      <c r="K4" s="15" t="n">
        <v>3</v>
      </c>
      <c r="L4" s="16" t="n">
        <f aca="false">+IF(K4="","",9-K4)</f>
        <v>6</v>
      </c>
      <c r="M4" s="15" t="n">
        <v>4</v>
      </c>
      <c r="N4" s="16" t="n">
        <f aca="false">+IF(M4="","",9-M4)</f>
        <v>5</v>
      </c>
      <c r="O4" s="15"/>
      <c r="P4" s="16" t="str">
        <f aca="false">+IF(O4="","",9-O4)</f>
        <v/>
      </c>
      <c r="Q4" s="15"/>
      <c r="R4" s="16" t="str">
        <f aca="false">+IF(Q4="","",9-Q4)</f>
        <v/>
      </c>
      <c r="S4" s="17"/>
      <c r="T4" s="17"/>
      <c r="U4" s="17"/>
      <c r="V4" s="10" t="str">
        <f aca="false">+B4</f>
        <v>BSCA</v>
      </c>
      <c r="W4" s="11" t="n">
        <f aca="false">COUNTIF($BS$3:$CH$10,V4)</f>
        <v>10</v>
      </c>
      <c r="X4" s="11" t="n">
        <f aca="false">COUNTIF($BA$3:$BO$10,V4)</f>
        <v>4</v>
      </c>
      <c r="Y4" s="11" t="n">
        <f aca="false">+W4-X4</f>
        <v>6</v>
      </c>
      <c r="Z4" s="11" t="n">
        <f aca="false">+X4*2</f>
        <v>8</v>
      </c>
      <c r="AA4" s="18" t="n">
        <f aca="false">+(C4+E4+G4+I4+K4+M4+O4+Q4)+SUM(F3:F10)</f>
        <v>39</v>
      </c>
      <c r="AB4" s="19" t="n">
        <f aca="false">+Z4+AA4</f>
        <v>47</v>
      </c>
      <c r="AC4" s="20" t="n">
        <f aca="false">+AB4+0.07</f>
        <v>47.07</v>
      </c>
      <c r="AD4" s="1" t="n">
        <f aca="false">RANK(AC4,$AC$3:$AC$10,0)</f>
        <v>5</v>
      </c>
      <c r="AH4" s="11" t="str">
        <f aca="false">+IF(C4&gt;4,$B4,C$2)</f>
        <v>BSCA</v>
      </c>
      <c r="AI4" s="11"/>
      <c r="AJ4" s="11" t="str">
        <f aca="false">+IF(E4&gt;4,$B4,E$2)</f>
        <v>BSCA</v>
      </c>
      <c r="AK4" s="11"/>
      <c r="AL4" s="11" t="str">
        <f aca="false">+IF(G4&gt;4,$B4,G$2)</f>
        <v>Exchequers</v>
      </c>
      <c r="AM4" s="11"/>
      <c r="AN4" s="11" t="str">
        <f aca="false">+IF(I4&gt;4,$B4,I$2)</f>
        <v>BSCA</v>
      </c>
      <c r="AO4" s="11"/>
      <c r="AP4" s="11" t="str">
        <f aca="false">+IF(K4&gt;4,$B4,K$2)</f>
        <v>OHB</v>
      </c>
      <c r="AQ4" s="11"/>
      <c r="AR4" s="11" t="str">
        <f aca="false">+IF(M4&gt;4,$B4,M$2)</f>
        <v>Steamers</v>
      </c>
      <c r="AS4" s="11"/>
      <c r="AT4" s="11" t="n">
        <f aca="false">+IF(O4&gt;4,$B4,O$2)</f>
        <v>0</v>
      </c>
      <c r="AU4" s="11"/>
      <c r="AV4" s="11" t="n">
        <f aca="false">+IF(Q4&gt;4,$B4,Q$2)</f>
        <v>0</v>
      </c>
      <c r="AW4" s="2"/>
      <c r="AX4" s="2"/>
      <c r="AY4" s="2"/>
      <c r="AZ4" s="2"/>
      <c r="BA4" s="11" t="str">
        <f aca="false">IF(C4="","",AH4)</f>
        <v>BSCA</v>
      </c>
      <c r="BB4" s="11"/>
      <c r="BC4" s="11" t="str">
        <f aca="false">IF(E4="","",AJ4)</f>
        <v/>
      </c>
      <c r="BD4" s="11"/>
      <c r="BE4" s="11" t="str">
        <f aca="false">IF(G4="","",AL4)</f>
        <v>Exchequers</v>
      </c>
      <c r="BF4" s="11"/>
      <c r="BG4" s="11" t="str">
        <f aca="false">IF(I4="","",AN4)</f>
        <v>BSCA</v>
      </c>
      <c r="BH4" s="11"/>
      <c r="BI4" s="11" t="str">
        <f aca="false">IF(K4="","",AP4)</f>
        <v>OHB</v>
      </c>
      <c r="BJ4" s="11"/>
      <c r="BK4" s="11" t="str">
        <f aca="false">IF(M4="","",AR4)</f>
        <v>Steamers</v>
      </c>
      <c r="BL4" s="11"/>
      <c r="BM4" s="11" t="str">
        <f aca="false">IF(O4="","",AT4)</f>
        <v/>
      </c>
      <c r="BN4" s="11"/>
      <c r="BO4" s="11" t="str">
        <f aca="false">IF(Q4="","",AV4)</f>
        <v/>
      </c>
      <c r="BQ4" s="2"/>
      <c r="BS4" s="11" t="str">
        <f aca="false">+IF(C4="","",$B4)</f>
        <v>BSCA</v>
      </c>
      <c r="BT4" s="11" t="str">
        <f aca="false">+IF(D4="","",$C$2)</f>
        <v>Black Horse</v>
      </c>
      <c r="BU4" s="11" t="str">
        <f aca="false">+IF(E4="","",$B4)</f>
        <v/>
      </c>
      <c r="BV4" s="11" t="str">
        <f aca="false">+IF(F4="","",$E$2)</f>
        <v/>
      </c>
      <c r="BW4" s="11" t="str">
        <f aca="false">+IF(G4="","",$B4)</f>
        <v>BSCA</v>
      </c>
      <c r="BX4" s="11" t="str">
        <f aca="false">+IF(H4="","",$G$2)</f>
        <v>Exchequers</v>
      </c>
      <c r="BY4" s="11" t="str">
        <f aca="false">+IF(I4="","",$B4)</f>
        <v>BSCA</v>
      </c>
      <c r="BZ4" s="11" t="str">
        <f aca="false">+IF(J4="","",$I$2)</f>
        <v>Lords</v>
      </c>
      <c r="CA4" s="11" t="str">
        <f aca="false">+IF(K4="","",$B4)</f>
        <v>BSCA</v>
      </c>
      <c r="CB4" s="11" t="str">
        <f aca="false">+IF(L4="","",$K$2)</f>
        <v>OHB</v>
      </c>
      <c r="CC4" s="11" t="str">
        <f aca="false">+IF(M4="","",$B4)</f>
        <v>BSCA</v>
      </c>
      <c r="CD4" s="11" t="str">
        <f aca="false">+IF(N4="","",$M$2)</f>
        <v>Steamers</v>
      </c>
      <c r="CE4" s="11" t="str">
        <f aca="false">+IF(O4="","",$B4)</f>
        <v/>
      </c>
      <c r="CF4" s="11" t="str">
        <f aca="false">+IF(P4="","",$O$2)</f>
        <v/>
      </c>
      <c r="CG4" s="11" t="str">
        <f aca="false">+IF(Q4="","",$B4)</f>
        <v/>
      </c>
      <c r="CH4" s="11" t="str">
        <f aca="false">+IF(R4="","",$Q$2)</f>
        <v/>
      </c>
    </row>
    <row r="5" customFormat="false" ht="18.65" hidden="false" customHeight="true" outlineLevel="0" collapsed="false">
      <c r="A5" s="12"/>
      <c r="B5" s="21" t="s">
        <v>14</v>
      </c>
      <c r="C5" s="15" t="n">
        <v>2</v>
      </c>
      <c r="D5" s="16" t="n">
        <f aca="false">+IF(C5="","",9-C5)</f>
        <v>7</v>
      </c>
      <c r="E5" s="15" t="n">
        <v>6</v>
      </c>
      <c r="F5" s="16" t="n">
        <f aca="false">+IF(E5="","",9-E5)</f>
        <v>3</v>
      </c>
      <c r="G5" s="14"/>
      <c r="H5" s="14"/>
      <c r="I5" s="15" t="n">
        <v>5</v>
      </c>
      <c r="J5" s="16" t="n">
        <f aca="false">+IF(I5="","",9-I5)</f>
        <v>4</v>
      </c>
      <c r="K5" s="15" t="n">
        <v>3</v>
      </c>
      <c r="L5" s="16" t="n">
        <f aca="false">+IF(K5="","",9-K5)</f>
        <v>6</v>
      </c>
      <c r="M5" s="15" t="n">
        <v>3</v>
      </c>
      <c r="N5" s="16" t="n">
        <f aca="false">+IF(M5="","",9-M5)</f>
        <v>6</v>
      </c>
      <c r="O5" s="15"/>
      <c r="P5" s="16" t="str">
        <f aca="false">+IF(O5="","",9-O5)</f>
        <v/>
      </c>
      <c r="Q5" s="15"/>
      <c r="R5" s="16" t="str">
        <f aca="false">+IF(Q5="","",9-Q5)</f>
        <v/>
      </c>
      <c r="S5" s="17"/>
      <c r="T5" s="17"/>
      <c r="U5" s="17"/>
      <c r="V5" s="10" t="str">
        <f aca="false">+B5</f>
        <v>Exchequers</v>
      </c>
      <c r="W5" s="11" t="n">
        <f aca="false">COUNTIF($BS$3:$CH$10,V5)</f>
        <v>10</v>
      </c>
      <c r="X5" s="11" t="n">
        <f aca="false">COUNTIF($BA$3:$BO$10,V5)</f>
        <v>5</v>
      </c>
      <c r="Y5" s="11" t="n">
        <f aca="false">+W5-X5</f>
        <v>5</v>
      </c>
      <c r="Z5" s="11" t="n">
        <f aca="false">+X5*2</f>
        <v>10</v>
      </c>
      <c r="AA5" s="18" t="n">
        <f aca="false">+(C5+E5+G5+I5+K5+M5+O5+Q5)+SUM(H3:H10)</f>
        <v>46</v>
      </c>
      <c r="AB5" s="19" t="n">
        <f aca="false">+Z5+AA5</f>
        <v>56</v>
      </c>
      <c r="AC5" s="20" t="n">
        <f aca="false">+AB5+0.06</f>
        <v>56.06</v>
      </c>
      <c r="AD5" s="1" t="n">
        <f aca="false">RANK(AC5,$AC$3:$AC$10,0)</f>
        <v>4</v>
      </c>
      <c r="AH5" s="11" t="str">
        <f aca="false">+IF(C5&gt;4,$B5,C$2)</f>
        <v>Black Horse</v>
      </c>
      <c r="AI5" s="11"/>
      <c r="AJ5" s="11" t="str">
        <f aca="false">+IF(E5&gt;4,$B5,E$2)</f>
        <v>Exchequers</v>
      </c>
      <c r="AK5" s="11"/>
      <c r="AL5" s="11" t="str">
        <f aca="false">+IF(G5&gt;4,$B5,G$2)</f>
        <v>Exchequers</v>
      </c>
      <c r="AM5" s="11"/>
      <c r="AN5" s="11" t="str">
        <f aca="false">+IF(I5&gt;4,$B5,I$2)</f>
        <v>Exchequers</v>
      </c>
      <c r="AO5" s="11"/>
      <c r="AP5" s="11" t="str">
        <f aca="false">+IF(K5&gt;4,$B5,K$2)</f>
        <v>OHB</v>
      </c>
      <c r="AQ5" s="11"/>
      <c r="AR5" s="11" t="str">
        <f aca="false">+IF(M5&gt;4,$B5,M$2)</f>
        <v>Steamers</v>
      </c>
      <c r="AS5" s="11"/>
      <c r="AT5" s="11" t="n">
        <f aca="false">+IF(O5&gt;4,$B5,O$2)</f>
        <v>0</v>
      </c>
      <c r="AU5" s="11"/>
      <c r="AV5" s="11" t="n">
        <f aca="false">+IF(Q5&gt;4,$B5,Q$2)</f>
        <v>0</v>
      </c>
      <c r="AW5" s="2"/>
      <c r="AX5" s="2"/>
      <c r="AY5" s="2"/>
      <c r="AZ5" s="2"/>
      <c r="BA5" s="11" t="str">
        <f aca="false">IF(C5="","",AH5)</f>
        <v>Black Horse</v>
      </c>
      <c r="BB5" s="11"/>
      <c r="BC5" s="11" t="str">
        <f aca="false">IF(E5="","",AJ5)</f>
        <v>Exchequers</v>
      </c>
      <c r="BD5" s="11"/>
      <c r="BE5" s="11" t="str">
        <f aca="false">IF(G5="","",AL5)</f>
        <v/>
      </c>
      <c r="BF5" s="11"/>
      <c r="BG5" s="11" t="str">
        <f aca="false">IF(I5="","",AN5)</f>
        <v>Exchequers</v>
      </c>
      <c r="BH5" s="11"/>
      <c r="BI5" s="11" t="str">
        <f aca="false">IF(K5="","",AP5)</f>
        <v>OHB</v>
      </c>
      <c r="BJ5" s="11"/>
      <c r="BK5" s="11" t="str">
        <f aca="false">IF(M5="","",AR5)</f>
        <v>Steamers</v>
      </c>
      <c r="BL5" s="11"/>
      <c r="BM5" s="11" t="str">
        <f aca="false">IF(O5="","",AT5)</f>
        <v/>
      </c>
      <c r="BN5" s="11"/>
      <c r="BO5" s="11" t="str">
        <f aca="false">IF(Q5="","",AV5)</f>
        <v/>
      </c>
      <c r="BQ5" s="2"/>
      <c r="BS5" s="11" t="str">
        <f aca="false">+IF(C5="","",$B5)</f>
        <v>Exchequers</v>
      </c>
      <c r="BT5" s="11" t="str">
        <f aca="false">+IF(D5="","",$C$2)</f>
        <v>Black Horse</v>
      </c>
      <c r="BU5" s="11" t="str">
        <f aca="false">+IF(E5="","",$B5)</f>
        <v>Exchequers</v>
      </c>
      <c r="BV5" s="11" t="str">
        <f aca="false">+IF(F5="","",$E$2)</f>
        <v>BSCA</v>
      </c>
      <c r="BW5" s="11" t="str">
        <f aca="false">+IF(G5="","",$B5)</f>
        <v/>
      </c>
      <c r="BX5" s="11" t="str">
        <f aca="false">+IF(H5="","",$G$2)</f>
        <v/>
      </c>
      <c r="BY5" s="11" t="str">
        <f aca="false">+IF(I5="","",$B5)</f>
        <v>Exchequers</v>
      </c>
      <c r="BZ5" s="11" t="str">
        <f aca="false">+IF(J5="","",$I$2)</f>
        <v>Lords</v>
      </c>
      <c r="CA5" s="11" t="str">
        <f aca="false">+IF(K5="","",$B5)</f>
        <v>Exchequers</v>
      </c>
      <c r="CB5" s="11" t="str">
        <f aca="false">+IF(L5="","",$K$2)</f>
        <v>OHB</v>
      </c>
      <c r="CC5" s="11" t="str">
        <f aca="false">+IF(M5="","",$B5)</f>
        <v>Exchequers</v>
      </c>
      <c r="CD5" s="11" t="str">
        <f aca="false">+IF(N5="","",$M$2)</f>
        <v>Steamers</v>
      </c>
      <c r="CE5" s="11" t="str">
        <f aca="false">+IF(O5="","",$B5)</f>
        <v/>
      </c>
      <c r="CF5" s="11" t="str">
        <f aca="false">+IF(P5="","",$O$2)</f>
        <v/>
      </c>
      <c r="CG5" s="11" t="str">
        <f aca="false">+IF(Q5="","",$B5)</f>
        <v/>
      </c>
      <c r="CH5" s="11" t="str">
        <f aca="false">+IF(R5="","",$Q$2)</f>
        <v/>
      </c>
    </row>
    <row r="6" customFormat="false" ht="18.65" hidden="false" customHeight="true" outlineLevel="0" collapsed="false">
      <c r="A6" s="12"/>
      <c r="B6" s="21" t="s">
        <v>15</v>
      </c>
      <c r="C6" s="15" t="n">
        <v>4</v>
      </c>
      <c r="D6" s="16" t="n">
        <f aca="false">+IF(C6="","",9-C6)</f>
        <v>5</v>
      </c>
      <c r="E6" s="15" t="n">
        <v>6</v>
      </c>
      <c r="F6" s="16" t="n">
        <f aca="false">+IF(E6="","",9-E6)</f>
        <v>3</v>
      </c>
      <c r="G6" s="15" t="n">
        <v>5</v>
      </c>
      <c r="H6" s="16" t="n">
        <f aca="false">+IF(G6="","",9-G6)</f>
        <v>4</v>
      </c>
      <c r="I6" s="14"/>
      <c r="J6" s="14"/>
      <c r="K6" s="15" t="n">
        <v>4</v>
      </c>
      <c r="L6" s="16" t="n">
        <f aca="false">+IF(K6="","",9-K6)</f>
        <v>5</v>
      </c>
      <c r="M6" s="15" t="n">
        <v>3</v>
      </c>
      <c r="N6" s="16" t="n">
        <f aca="false">+IF(M6="","",9-M6)</f>
        <v>6</v>
      </c>
      <c r="O6" s="15"/>
      <c r="P6" s="16" t="str">
        <f aca="false">+IF(O6="","",9-O6)</f>
        <v/>
      </c>
      <c r="Q6" s="15"/>
      <c r="R6" s="16" t="str">
        <f aca="false">+IF(Q6="","",9-Q6)</f>
        <v/>
      </c>
      <c r="S6" s="17"/>
      <c r="T6" s="17"/>
      <c r="U6" s="17"/>
      <c r="V6" s="10" t="str">
        <f aca="false">+B6</f>
        <v>Lords</v>
      </c>
      <c r="W6" s="11" t="n">
        <f aca="false">COUNTIF($BS$3:$CH$10,V6)</f>
        <v>10</v>
      </c>
      <c r="X6" s="11" t="n">
        <f aca="false">COUNTIF($BA$3:$BO$10,V6)</f>
        <v>3</v>
      </c>
      <c r="Y6" s="11" t="n">
        <f aca="false">+W6-X6</f>
        <v>7</v>
      </c>
      <c r="Z6" s="11" t="n">
        <f aca="false">+X6*2</f>
        <v>6</v>
      </c>
      <c r="AA6" s="18" t="n">
        <f aca="false">+(C6+E6+G6+I6+K6+M6+O6+Q6)+SUM(J3:J10)</f>
        <v>40</v>
      </c>
      <c r="AB6" s="19" t="n">
        <f aca="false">+Z6+AA6</f>
        <v>46</v>
      </c>
      <c r="AC6" s="20" t="n">
        <f aca="false">+AB6+0.05</f>
        <v>46.05</v>
      </c>
      <c r="AD6" s="1" t="n">
        <f aca="false">RANK(AC6,$AC$3:$AC$10,0)</f>
        <v>6</v>
      </c>
      <c r="AH6" s="11" t="str">
        <f aca="false">+IF(C6&gt;4,$B6,C$2)</f>
        <v>Black Horse</v>
      </c>
      <c r="AI6" s="11"/>
      <c r="AJ6" s="11" t="str">
        <f aca="false">+IF(E6&gt;4,$B6,E$2)</f>
        <v>Lords</v>
      </c>
      <c r="AK6" s="11"/>
      <c r="AL6" s="11" t="str">
        <f aca="false">+IF(G6&gt;4,$B6,G$2)</f>
        <v>Lords</v>
      </c>
      <c r="AM6" s="11"/>
      <c r="AN6" s="11" t="str">
        <f aca="false">+IF(I6&gt;4,$B6,I$2)</f>
        <v>Lords</v>
      </c>
      <c r="AO6" s="11"/>
      <c r="AP6" s="11" t="str">
        <f aca="false">+IF(K6&gt;4,$B6,K$2)</f>
        <v>OHB</v>
      </c>
      <c r="AQ6" s="11"/>
      <c r="AR6" s="11" t="str">
        <f aca="false">+IF(M6&gt;4,$B6,M$2)</f>
        <v>Steamers</v>
      </c>
      <c r="AS6" s="11"/>
      <c r="AT6" s="11" t="n">
        <f aca="false">+IF(O6&gt;4,$B6,O$2)</f>
        <v>0</v>
      </c>
      <c r="AU6" s="11"/>
      <c r="AV6" s="11" t="n">
        <f aca="false">+IF(Q6&gt;4,$B6,Q$2)</f>
        <v>0</v>
      </c>
      <c r="AW6" s="2"/>
      <c r="AX6" s="2"/>
      <c r="AY6" s="2"/>
      <c r="AZ6" s="2"/>
      <c r="BA6" s="11" t="str">
        <f aca="false">IF(C6="","",AH6)</f>
        <v>Black Horse</v>
      </c>
      <c r="BB6" s="11"/>
      <c r="BC6" s="11" t="str">
        <f aca="false">IF(E6="","",AJ6)</f>
        <v>Lords</v>
      </c>
      <c r="BD6" s="11"/>
      <c r="BE6" s="11" t="str">
        <f aca="false">IF(G6="","",AL6)</f>
        <v>Lords</v>
      </c>
      <c r="BF6" s="11"/>
      <c r="BG6" s="11" t="str">
        <f aca="false">IF(I6="","",AN6)</f>
        <v/>
      </c>
      <c r="BH6" s="11"/>
      <c r="BI6" s="11" t="str">
        <f aca="false">IF(K6="","",AP6)</f>
        <v>OHB</v>
      </c>
      <c r="BJ6" s="11"/>
      <c r="BK6" s="11" t="str">
        <f aca="false">IF(M6="","",AR6)</f>
        <v>Steamers</v>
      </c>
      <c r="BL6" s="11"/>
      <c r="BM6" s="11" t="str">
        <f aca="false">IF(O6="","",AT6)</f>
        <v/>
      </c>
      <c r="BN6" s="11"/>
      <c r="BO6" s="11" t="str">
        <f aca="false">IF(Q6="","",AV6)</f>
        <v/>
      </c>
      <c r="BQ6" s="2"/>
      <c r="BS6" s="11" t="str">
        <f aca="false">+IF(C6="","",$B6)</f>
        <v>Lords</v>
      </c>
      <c r="BT6" s="11" t="str">
        <f aca="false">+IF(D6="","",$C$2)</f>
        <v>Black Horse</v>
      </c>
      <c r="BU6" s="11" t="str">
        <f aca="false">+IF(E6="","",$B6)</f>
        <v>Lords</v>
      </c>
      <c r="BV6" s="11" t="str">
        <f aca="false">+IF(F6="","",$E$2)</f>
        <v>BSCA</v>
      </c>
      <c r="BW6" s="11" t="str">
        <f aca="false">+IF(G6="","",$B6)</f>
        <v>Lords</v>
      </c>
      <c r="BX6" s="11" t="str">
        <f aca="false">+IF(H6="","",$G$2)</f>
        <v>Exchequers</v>
      </c>
      <c r="BY6" s="11" t="str">
        <f aca="false">+IF(I6="","",$B6)</f>
        <v/>
      </c>
      <c r="BZ6" s="11" t="str">
        <f aca="false">+IF(J6="","",$I$2)</f>
        <v/>
      </c>
      <c r="CA6" s="11" t="str">
        <f aca="false">+IF(K6="","",$B6)</f>
        <v>Lords</v>
      </c>
      <c r="CB6" s="11" t="str">
        <f aca="false">+IF(L6="","",$K$2)</f>
        <v>OHB</v>
      </c>
      <c r="CC6" s="11" t="str">
        <f aca="false">+IF(M6="","",$B6)</f>
        <v>Lords</v>
      </c>
      <c r="CD6" s="11" t="str">
        <f aca="false">+IF(N6="","",$M$2)</f>
        <v>Steamers</v>
      </c>
      <c r="CE6" s="11" t="str">
        <f aca="false">+IF(O6="","",$B6)</f>
        <v/>
      </c>
      <c r="CF6" s="11" t="str">
        <f aca="false">+IF(P6="","",$O$2)</f>
        <v/>
      </c>
      <c r="CG6" s="11" t="str">
        <f aca="false">+IF(Q6="","",$B6)</f>
        <v/>
      </c>
      <c r="CH6" s="11" t="str">
        <f aca="false">+IF(R6="","",$Q$2)</f>
        <v/>
      </c>
    </row>
    <row r="7" customFormat="false" ht="18.65" hidden="false" customHeight="true" outlineLevel="0" collapsed="false">
      <c r="A7" s="12"/>
      <c r="B7" s="21" t="s">
        <v>16</v>
      </c>
      <c r="C7" s="15" t="n">
        <v>4</v>
      </c>
      <c r="D7" s="16" t="n">
        <f aca="false">+IF(C7="","",9-C7)</f>
        <v>5</v>
      </c>
      <c r="E7" s="15" t="n">
        <v>3</v>
      </c>
      <c r="F7" s="16" t="n">
        <f aca="false">+IF(E7="","",9-E7)</f>
        <v>6</v>
      </c>
      <c r="G7" s="15" t="n">
        <v>3</v>
      </c>
      <c r="H7" s="16" t="n">
        <f aca="false">+IF(G7="","",9-G7)</f>
        <v>6</v>
      </c>
      <c r="I7" s="15" t="n">
        <v>7</v>
      </c>
      <c r="J7" s="16" t="n">
        <f aca="false">+IF(I7="","",9-I7)</f>
        <v>2</v>
      </c>
      <c r="K7" s="22"/>
      <c r="L7" s="23"/>
      <c r="M7" s="15" t="n">
        <v>6</v>
      </c>
      <c r="N7" s="16" t="n">
        <f aca="false">+IF(M7="","",9-M7)</f>
        <v>3</v>
      </c>
      <c r="O7" s="15"/>
      <c r="P7" s="16" t="str">
        <f aca="false">+IF(O7="","",9-O7)</f>
        <v/>
      </c>
      <c r="Q7" s="15"/>
      <c r="R7" s="16" t="str">
        <f aca="false">+IF(Q7="","",9-Q7)</f>
        <v/>
      </c>
      <c r="S7" s="17"/>
      <c r="T7" s="17"/>
      <c r="U7" s="17"/>
      <c r="V7" s="10" t="str">
        <f aca="false">+B7</f>
        <v>OHB</v>
      </c>
      <c r="W7" s="11" t="n">
        <f aca="false">COUNTIF($BS$3:$CH$10,V7)</f>
        <v>10</v>
      </c>
      <c r="X7" s="11" t="n">
        <f aca="false">COUNTIF($BA$3:$BO$10,V7)</f>
        <v>5</v>
      </c>
      <c r="Y7" s="11" t="n">
        <f aca="false">+W7-X7</f>
        <v>5</v>
      </c>
      <c r="Z7" s="11" t="n">
        <f aca="false">+X7*2</f>
        <v>10</v>
      </c>
      <c r="AA7" s="18" t="n">
        <f aca="false">+(C7+E7+G7+I7+K7+M7+O7+Q7)+SUM(L3:L10)</f>
        <v>48</v>
      </c>
      <c r="AB7" s="19" t="n">
        <f aca="false">+Z7+AA7</f>
        <v>58</v>
      </c>
      <c r="AC7" s="20" t="n">
        <f aca="false">+AB7+0.04</f>
        <v>58.04</v>
      </c>
      <c r="AD7" s="1" t="n">
        <f aca="false">RANK(AC7,$AC$3:$AC$10,0)</f>
        <v>2</v>
      </c>
      <c r="AH7" s="11" t="str">
        <f aca="false">+IF(C7&gt;4,$B7,C$2)</f>
        <v>Black Horse</v>
      </c>
      <c r="AI7" s="11"/>
      <c r="AJ7" s="11" t="str">
        <f aca="false">+IF(E7&gt;4,$B7,E$2)</f>
        <v>BSCA</v>
      </c>
      <c r="AK7" s="11"/>
      <c r="AL7" s="11" t="str">
        <f aca="false">+IF(G7&gt;4,$B7,G$2)</f>
        <v>Exchequers</v>
      </c>
      <c r="AM7" s="11"/>
      <c r="AN7" s="11" t="str">
        <f aca="false">+IF(I7&gt;4,$B7,I$2)</f>
        <v>OHB</v>
      </c>
      <c r="AO7" s="11"/>
      <c r="AP7" s="11" t="str">
        <f aca="false">+IF(K7&gt;4,$B7,K$2)</f>
        <v>OHB</v>
      </c>
      <c r="AQ7" s="11"/>
      <c r="AR7" s="11" t="str">
        <f aca="false">+IF(M7&gt;4,$B7,M$2)</f>
        <v>OHB</v>
      </c>
      <c r="AS7" s="11"/>
      <c r="AT7" s="11" t="n">
        <f aca="false">+IF(O7&gt;4,$B7,O$2)</f>
        <v>0</v>
      </c>
      <c r="AU7" s="11"/>
      <c r="AV7" s="11" t="n">
        <f aca="false">+IF(Q7&gt;4,$B7,Q$2)</f>
        <v>0</v>
      </c>
      <c r="AW7" s="2"/>
      <c r="AX7" s="2"/>
      <c r="AY7" s="2"/>
      <c r="AZ7" s="2"/>
      <c r="BA7" s="11" t="str">
        <f aca="false">IF(C7="","",AH7)</f>
        <v>Black Horse</v>
      </c>
      <c r="BB7" s="11"/>
      <c r="BC7" s="11" t="str">
        <f aca="false">IF(E7="","",AJ7)</f>
        <v>BSCA</v>
      </c>
      <c r="BD7" s="11"/>
      <c r="BE7" s="11" t="str">
        <f aca="false">IF(G7="","",AL7)</f>
        <v>Exchequers</v>
      </c>
      <c r="BF7" s="11"/>
      <c r="BG7" s="11" t="str">
        <f aca="false">IF(I7="","",AN7)</f>
        <v>OHB</v>
      </c>
      <c r="BH7" s="11"/>
      <c r="BI7" s="11" t="str">
        <f aca="false">IF(K7="","",AP7)</f>
        <v/>
      </c>
      <c r="BJ7" s="11"/>
      <c r="BK7" s="11" t="str">
        <f aca="false">IF(M7="","",AR7)</f>
        <v>OHB</v>
      </c>
      <c r="BL7" s="11"/>
      <c r="BM7" s="11" t="str">
        <f aca="false">IF(O7="","",AT7)</f>
        <v/>
      </c>
      <c r="BN7" s="11"/>
      <c r="BO7" s="11" t="str">
        <f aca="false">IF(Q7="","",AV7)</f>
        <v/>
      </c>
      <c r="BQ7" s="2"/>
      <c r="BS7" s="11" t="str">
        <f aca="false">+IF(C7="","",$B7)</f>
        <v>OHB</v>
      </c>
      <c r="BT7" s="11" t="str">
        <f aca="false">+IF(D7="","",$C$2)</f>
        <v>Black Horse</v>
      </c>
      <c r="BU7" s="11" t="str">
        <f aca="false">+IF(E7="","",$B7)</f>
        <v>OHB</v>
      </c>
      <c r="BV7" s="11" t="str">
        <f aca="false">+IF(F7="","",$E$2)</f>
        <v>BSCA</v>
      </c>
      <c r="BW7" s="11" t="str">
        <f aca="false">+IF(G7="","",$B7)</f>
        <v>OHB</v>
      </c>
      <c r="BX7" s="11" t="str">
        <f aca="false">+IF(H7="","",$G$2)</f>
        <v>Exchequers</v>
      </c>
      <c r="BY7" s="11" t="str">
        <f aca="false">+IF(I7="","",$B7)</f>
        <v>OHB</v>
      </c>
      <c r="BZ7" s="11" t="str">
        <f aca="false">+IF(J7="","",$I$2)</f>
        <v>Lords</v>
      </c>
      <c r="CA7" s="11" t="str">
        <f aca="false">+IF(K7="","",$B7)</f>
        <v/>
      </c>
      <c r="CB7" s="11" t="str">
        <f aca="false">+IF(L7="","",$K$2)</f>
        <v/>
      </c>
      <c r="CC7" s="11" t="str">
        <f aca="false">+IF(M7="","",$B7)</f>
        <v>OHB</v>
      </c>
      <c r="CD7" s="11" t="str">
        <f aca="false">+IF(N7="","",$M$2)</f>
        <v>Steamers</v>
      </c>
      <c r="CE7" s="11" t="str">
        <f aca="false">+IF(O7="","",$B7)</f>
        <v/>
      </c>
      <c r="CF7" s="11" t="str">
        <f aca="false">+IF(P7="","",$O$2)</f>
        <v/>
      </c>
      <c r="CG7" s="11" t="str">
        <f aca="false">+IF(Q7="","",$B7)</f>
        <v/>
      </c>
      <c r="CH7" s="11" t="str">
        <f aca="false">+IF(R7="","",$Q$2)</f>
        <v/>
      </c>
      <c r="CL7" s="24"/>
    </row>
    <row r="8" customFormat="false" ht="18.65" hidden="false" customHeight="true" outlineLevel="0" collapsed="false">
      <c r="A8" s="12"/>
      <c r="B8" s="21" t="s">
        <v>17</v>
      </c>
      <c r="C8" s="15" t="n">
        <v>1</v>
      </c>
      <c r="D8" s="16" t="n">
        <f aca="false">+IF(C8="","",9-C8)</f>
        <v>8</v>
      </c>
      <c r="E8" s="15" t="n">
        <v>4</v>
      </c>
      <c r="F8" s="16" t="n">
        <f aca="false">+IF(E8="","",9-E8)</f>
        <v>5</v>
      </c>
      <c r="G8" s="15" t="n">
        <v>3</v>
      </c>
      <c r="H8" s="16" t="n">
        <f aca="false">+IF(G8="","",9-G8)</f>
        <v>6</v>
      </c>
      <c r="I8" s="15" t="n">
        <v>7</v>
      </c>
      <c r="J8" s="16" t="n">
        <f aca="false">+IF(I8="","",9-I8)</f>
        <v>2</v>
      </c>
      <c r="K8" s="25" t="n">
        <v>5</v>
      </c>
      <c r="L8" s="16" t="n">
        <f aca="false">+IF(K8="","",9-K8)</f>
        <v>4</v>
      </c>
      <c r="M8" s="26"/>
      <c r="N8" s="26"/>
      <c r="O8" s="15"/>
      <c r="P8" s="16" t="str">
        <f aca="false">+IF(O8="","",9-O8)</f>
        <v/>
      </c>
      <c r="Q8" s="15"/>
      <c r="R8" s="16" t="str">
        <f aca="false">+IF(Q8="","",9-Q8)</f>
        <v/>
      </c>
      <c r="S8" s="17"/>
      <c r="T8" s="17"/>
      <c r="U8" s="17"/>
      <c r="V8" s="10" t="str">
        <f aca="false">+B8</f>
        <v>Steamers</v>
      </c>
      <c r="W8" s="11" t="n">
        <f aca="false">COUNTIF($BS$3:$CH$10,V8)</f>
        <v>10</v>
      </c>
      <c r="X8" s="11" t="n">
        <f aca="false">COUNTIF($BA$3:$BO$10,V8)</f>
        <v>6</v>
      </c>
      <c r="Y8" s="11" t="n">
        <f aca="false">+W8-X8</f>
        <v>4</v>
      </c>
      <c r="Z8" s="11" t="n">
        <f aca="false">+X8*2</f>
        <v>12</v>
      </c>
      <c r="AA8" s="18" t="n">
        <f aca="false">+(C8+E8+G8+I8+K8+M8+O8+Q8)+SUM(N3:N10)</f>
        <v>45</v>
      </c>
      <c r="AB8" s="19" t="n">
        <f aca="false">+Z8+AA8</f>
        <v>57</v>
      </c>
      <c r="AC8" s="20" t="n">
        <f aca="false">+AB8+0.03</f>
        <v>57.03</v>
      </c>
      <c r="AD8" s="1" t="n">
        <f aca="false">RANK(AC8,$AC$3:$AC$10,0)</f>
        <v>3</v>
      </c>
      <c r="AH8" s="11" t="str">
        <f aca="false">+IF(C8&gt;4,$B8,C$2)</f>
        <v>Black Horse</v>
      </c>
      <c r="AI8" s="11"/>
      <c r="AJ8" s="11" t="str">
        <f aca="false">+IF(E8&gt;4,$B8,E$2)</f>
        <v>BSCA</v>
      </c>
      <c r="AK8" s="11"/>
      <c r="AL8" s="11" t="str">
        <f aca="false">+IF(G8&gt;4,$B8,G$2)</f>
        <v>Exchequers</v>
      </c>
      <c r="AM8" s="11"/>
      <c r="AN8" s="11" t="str">
        <f aca="false">+IF(I8&gt;4,$B8,I$2)</f>
        <v>Steamers</v>
      </c>
      <c r="AO8" s="11"/>
      <c r="AP8" s="11" t="str">
        <f aca="false">+IF(K8&gt;4,$B8,K$2)</f>
        <v>Steamers</v>
      </c>
      <c r="AQ8" s="11"/>
      <c r="AR8" s="11" t="str">
        <f aca="false">+IF(M8&gt;4,$B8,M$2)</f>
        <v>Steamers</v>
      </c>
      <c r="AS8" s="11"/>
      <c r="AT8" s="11" t="n">
        <f aca="false">+IF(O8&gt;4,$B8,O$2)</f>
        <v>0</v>
      </c>
      <c r="AU8" s="11"/>
      <c r="AV8" s="11" t="n">
        <f aca="false">+IF(Q8&gt;4,$B8,Q$2)</f>
        <v>0</v>
      </c>
      <c r="AW8" s="2"/>
      <c r="AX8" s="2"/>
      <c r="AY8" s="2"/>
      <c r="AZ8" s="2"/>
      <c r="BA8" s="11" t="str">
        <f aca="false">IF(C8="","",AH8)</f>
        <v>Black Horse</v>
      </c>
      <c r="BB8" s="11"/>
      <c r="BC8" s="11" t="str">
        <f aca="false">IF(E8="","",AJ8)</f>
        <v>BSCA</v>
      </c>
      <c r="BD8" s="11"/>
      <c r="BE8" s="11" t="str">
        <f aca="false">IF(G8="","",AL8)</f>
        <v>Exchequers</v>
      </c>
      <c r="BF8" s="11"/>
      <c r="BG8" s="11" t="str">
        <f aca="false">IF(I8="","",AN8)</f>
        <v>Steamers</v>
      </c>
      <c r="BH8" s="11"/>
      <c r="BI8" s="11" t="str">
        <f aca="false">IF(K8="","",AP8)</f>
        <v>Steamers</v>
      </c>
      <c r="BJ8" s="11"/>
      <c r="BK8" s="11" t="str">
        <f aca="false">IF(M8="","",AR8)</f>
        <v/>
      </c>
      <c r="BL8" s="11"/>
      <c r="BM8" s="11" t="str">
        <f aca="false">IF(O8="","",AT8)</f>
        <v/>
      </c>
      <c r="BN8" s="11"/>
      <c r="BO8" s="11" t="str">
        <f aca="false">IF(Q8="","",AV8)</f>
        <v/>
      </c>
      <c r="BQ8" s="2"/>
      <c r="BS8" s="11" t="str">
        <f aca="false">+IF(C8="","",$B8)</f>
        <v>Steamers</v>
      </c>
      <c r="BT8" s="11" t="str">
        <f aca="false">+IF(D8="","",$C$2)</f>
        <v>Black Horse</v>
      </c>
      <c r="BU8" s="11" t="str">
        <f aca="false">+IF(E8="","",$B8)</f>
        <v>Steamers</v>
      </c>
      <c r="BV8" s="11" t="str">
        <f aca="false">+IF(F8="","",$E$2)</f>
        <v>BSCA</v>
      </c>
      <c r="BW8" s="11" t="str">
        <f aca="false">+IF(G8="","",$B8)</f>
        <v>Steamers</v>
      </c>
      <c r="BX8" s="11" t="str">
        <f aca="false">+IF(H8="","",$G$2)</f>
        <v>Exchequers</v>
      </c>
      <c r="BY8" s="11" t="str">
        <f aca="false">+IF(I8="","",$B8)</f>
        <v>Steamers</v>
      </c>
      <c r="BZ8" s="11" t="str">
        <f aca="false">+IF(J8="","",$I$2)</f>
        <v>Lords</v>
      </c>
      <c r="CA8" s="11" t="str">
        <f aca="false">+IF(K8="","",$B8)</f>
        <v>Steamers</v>
      </c>
      <c r="CB8" s="11" t="str">
        <f aca="false">+IF(L8="","",$K$2)</f>
        <v>OHB</v>
      </c>
      <c r="CC8" s="11" t="str">
        <f aca="false">+IF(M8="","",$B8)</f>
        <v/>
      </c>
      <c r="CD8" s="11" t="str">
        <f aca="false">+IF(N8="","",$M$2)</f>
        <v/>
      </c>
      <c r="CE8" s="11" t="str">
        <f aca="false">+IF(O8="","",$B8)</f>
        <v/>
      </c>
      <c r="CF8" s="11" t="str">
        <f aca="false">+IF(P8="","",$O$2)</f>
        <v/>
      </c>
      <c r="CG8" s="11" t="str">
        <f aca="false">+IF(Q8="","",$B8)</f>
        <v/>
      </c>
      <c r="CH8" s="11" t="str">
        <f aca="false">+IF(R8="","",$Q$2)</f>
        <v/>
      </c>
      <c r="CL8" s="27"/>
    </row>
    <row r="9" customFormat="false" ht="18.65" hidden="true" customHeight="true" outlineLevel="0" collapsed="false">
      <c r="A9" s="12"/>
      <c r="B9" s="21"/>
      <c r="C9" s="15"/>
      <c r="D9" s="16" t="str">
        <f aca="false">+IF(C9="","",9-C9)</f>
        <v/>
      </c>
      <c r="E9" s="15"/>
      <c r="F9" s="16" t="str">
        <f aca="false">+IF(E9="","",9-E9)</f>
        <v/>
      </c>
      <c r="G9" s="15"/>
      <c r="H9" s="16" t="str">
        <f aca="false">+IF(G9="","",9-G9)</f>
        <v/>
      </c>
      <c r="I9" s="15"/>
      <c r="J9" s="16" t="str">
        <f aca="false">+IF(I9="","",9-I9)</f>
        <v/>
      </c>
      <c r="K9" s="28"/>
      <c r="L9" s="16" t="str">
        <f aca="false">+IF(K9="","",9-K9)</f>
        <v/>
      </c>
      <c r="M9" s="29"/>
      <c r="N9" s="16" t="str">
        <f aca="false">+IF(M9="","",9-M9)</f>
        <v/>
      </c>
      <c r="O9" s="30"/>
      <c r="P9" s="23"/>
      <c r="Q9" s="31"/>
      <c r="R9" s="32" t="str">
        <f aca="false">+IF(Q9="","",9-Q9)</f>
        <v/>
      </c>
      <c r="S9" s="17"/>
      <c r="T9" s="17"/>
      <c r="U9" s="17"/>
      <c r="V9" s="10" t="n">
        <f aca="false">+B9</f>
        <v>0</v>
      </c>
      <c r="W9" s="11" t="n">
        <f aca="false">COUNTIF($BS$3:$CH$10,V9)</f>
        <v>0</v>
      </c>
      <c r="X9" s="11" t="n">
        <f aca="false">COUNTIF($BA$3:$BO$10,V9)</f>
        <v>0</v>
      </c>
      <c r="Y9" s="11" t="n">
        <f aca="false">+W9-X9</f>
        <v>0</v>
      </c>
      <c r="Z9" s="11" t="n">
        <f aca="false">+X9*2</f>
        <v>0</v>
      </c>
      <c r="AA9" s="18" t="n">
        <f aca="false">+(C9+E9+G9+I9+K9+M9+O9+Q9)+SUM(P3:P10)</f>
        <v>0</v>
      </c>
      <c r="AB9" s="19" t="n">
        <f aca="false">+Z9+AA9</f>
        <v>0</v>
      </c>
      <c r="AC9" s="20" t="n">
        <f aca="false">+AB9+0.02</f>
        <v>0.02</v>
      </c>
      <c r="AD9" s="1" t="n">
        <f aca="false">RANK(AC9,$AC$3:$AC$10,0)</f>
        <v>7</v>
      </c>
      <c r="AH9" s="11" t="str">
        <f aca="false">+IF(C9&gt;4,$B9,C$2)</f>
        <v>Black Horse</v>
      </c>
      <c r="AI9" s="11"/>
      <c r="AJ9" s="11" t="str">
        <f aca="false">+IF(E9&gt;4,$B9,E$2)</f>
        <v>BSCA</v>
      </c>
      <c r="AK9" s="11"/>
      <c r="AL9" s="11" t="str">
        <f aca="false">+IF(G9&gt;4,$B9,G$2)</f>
        <v>Exchequers</v>
      </c>
      <c r="AM9" s="11"/>
      <c r="AN9" s="11" t="str">
        <f aca="false">+IF(I9&gt;4,$B9,I$2)</f>
        <v>Lords</v>
      </c>
      <c r="AO9" s="11"/>
      <c r="AP9" s="11" t="str">
        <f aca="false">+IF(K9&gt;4,$B9,K$2)</f>
        <v>OHB</v>
      </c>
      <c r="AQ9" s="11"/>
      <c r="AR9" s="11" t="str">
        <f aca="false">+IF(M9&gt;4,$B9,M$2)</f>
        <v>Steamers</v>
      </c>
      <c r="AS9" s="11"/>
      <c r="AT9" s="11" t="n">
        <f aca="false">+IF(O9&gt;4,$B9,O$2)</f>
        <v>0</v>
      </c>
      <c r="AU9" s="11"/>
      <c r="AV9" s="11" t="n">
        <f aca="false">+IF(Q9&gt;4,$B9,Q$2)</f>
        <v>0</v>
      </c>
      <c r="AW9" s="2"/>
      <c r="AX9" s="2"/>
      <c r="AY9" s="2"/>
      <c r="AZ9" s="2"/>
      <c r="BA9" s="11" t="str">
        <f aca="false">IF(C9="","",AH9)</f>
        <v/>
      </c>
      <c r="BB9" s="11"/>
      <c r="BC9" s="11" t="str">
        <f aca="false">IF(E9="","",AJ9)</f>
        <v/>
      </c>
      <c r="BD9" s="11"/>
      <c r="BE9" s="11" t="str">
        <f aca="false">IF(G9="","",AL9)</f>
        <v/>
      </c>
      <c r="BF9" s="11"/>
      <c r="BG9" s="11" t="str">
        <f aca="false">IF(I9="","",AN9)</f>
        <v/>
      </c>
      <c r="BH9" s="11"/>
      <c r="BI9" s="11" t="str">
        <f aca="false">IF(K9="","",AP9)</f>
        <v/>
      </c>
      <c r="BJ9" s="11"/>
      <c r="BK9" s="11" t="str">
        <f aca="false">IF(M9="","",AR9)</f>
        <v/>
      </c>
      <c r="BL9" s="11"/>
      <c r="BM9" s="11" t="str">
        <f aca="false">IF(O9="","",AT9)</f>
        <v/>
      </c>
      <c r="BN9" s="11"/>
      <c r="BO9" s="11" t="str">
        <f aca="false">IF(Q9="","",AV9)</f>
        <v/>
      </c>
      <c r="BQ9" s="2"/>
      <c r="BS9" s="11" t="str">
        <f aca="false">+IF(C9="","",$B9)</f>
        <v/>
      </c>
      <c r="BT9" s="11" t="str">
        <f aca="false">+IF(D9="","",$C$2)</f>
        <v/>
      </c>
      <c r="BU9" s="11" t="str">
        <f aca="false">+IF(E9="","",$B9)</f>
        <v/>
      </c>
      <c r="BV9" s="11" t="str">
        <f aca="false">+IF(F9="","",$E$2)</f>
        <v/>
      </c>
      <c r="BW9" s="11" t="str">
        <f aca="false">+IF(G9="","",$B9)</f>
        <v/>
      </c>
      <c r="BX9" s="11" t="str">
        <f aca="false">+IF(H9="","",$G$2)</f>
        <v/>
      </c>
      <c r="BY9" s="11" t="str">
        <f aca="false">+IF(I9="","",$B9)</f>
        <v/>
      </c>
      <c r="BZ9" s="11" t="str">
        <f aca="false">+IF(J9="","",$I$2)</f>
        <v/>
      </c>
      <c r="CA9" s="11" t="str">
        <f aca="false">+IF(K9="","",$B9)</f>
        <v/>
      </c>
      <c r="CB9" s="11" t="str">
        <f aca="false">+IF(L9="","",$K$2)</f>
        <v/>
      </c>
      <c r="CC9" s="11" t="str">
        <f aca="false">+IF(M9="","",$B9)</f>
        <v/>
      </c>
      <c r="CD9" s="11" t="str">
        <f aca="false">+IF(N9="","",$M$2)</f>
        <v/>
      </c>
      <c r="CE9" s="11" t="str">
        <f aca="false">+IF(O9="","",$B9)</f>
        <v/>
      </c>
      <c r="CF9" s="11" t="str">
        <f aca="false">+IF(P9="","",$O$2)</f>
        <v/>
      </c>
      <c r="CG9" s="11" t="str">
        <f aca="false">+IF(Q9="","",$B9)</f>
        <v/>
      </c>
      <c r="CH9" s="11" t="str">
        <f aca="false">+IF(R9="","",$Q$2)</f>
        <v/>
      </c>
      <c r="CL9" s="27"/>
    </row>
    <row r="10" s="38" customFormat="true" ht="18.65" hidden="true" customHeight="true" outlineLevel="0" collapsed="false">
      <c r="A10" s="12"/>
      <c r="B10" s="21"/>
      <c r="C10" s="15"/>
      <c r="D10" s="16" t="str">
        <f aca="false">+IF(C10="","",9-C10)</f>
        <v/>
      </c>
      <c r="E10" s="15"/>
      <c r="F10" s="16" t="str">
        <f aca="false">+IF(E10="","",9-E10)</f>
        <v/>
      </c>
      <c r="G10" s="15"/>
      <c r="H10" s="16" t="str">
        <f aca="false">+IF(G10="","",9-G10)</f>
        <v/>
      </c>
      <c r="I10" s="15"/>
      <c r="J10" s="16" t="str">
        <f aca="false">+IF(I10="","",9-I10)</f>
        <v/>
      </c>
      <c r="K10" s="15"/>
      <c r="L10" s="16" t="str">
        <f aca="false">+IF(K10="","",9-K10)</f>
        <v/>
      </c>
      <c r="M10" s="28"/>
      <c r="N10" s="16" t="str">
        <f aca="false">+IF(M10="","",9-M10)</f>
        <v/>
      </c>
      <c r="O10" s="33"/>
      <c r="P10" s="16" t="str">
        <f aca="false">+IF(O10="","",9-O10)</f>
        <v/>
      </c>
      <c r="Q10" s="34"/>
      <c r="R10" s="35" t="str">
        <f aca="false">+IF(Q10&gt;0,9-Q10,"")</f>
        <v/>
      </c>
      <c r="S10" s="17"/>
      <c r="T10" s="17"/>
      <c r="U10" s="17"/>
      <c r="V10" s="10" t="n">
        <f aca="false">+B10</f>
        <v>0</v>
      </c>
      <c r="W10" s="11" t="n">
        <f aca="false">COUNTIF($BS$3:$CH$10,V10)</f>
        <v>0</v>
      </c>
      <c r="X10" s="11" t="n">
        <f aca="false">COUNTIF($BA$3:$BO$10,V10)</f>
        <v>0</v>
      </c>
      <c r="Y10" s="11" t="n">
        <f aca="false">+W10-X10</f>
        <v>0</v>
      </c>
      <c r="Z10" s="11" t="n">
        <f aca="false">+X10*2</f>
        <v>0</v>
      </c>
      <c r="AA10" s="18" t="n">
        <f aca="false">+(C10+E10+G10+I10+K10+M10+O10+Q10)+SUM(R3:R10)</f>
        <v>0</v>
      </c>
      <c r="AB10" s="19" t="n">
        <f aca="false">+Z10+AA10</f>
        <v>0</v>
      </c>
      <c r="AC10" s="36" t="n">
        <f aca="false">+AB10+0.0001</f>
        <v>0.0001</v>
      </c>
      <c r="AD10" s="2" t="n">
        <f aca="false">RANK(AC10,$AC$3:$AC$10,0)</f>
        <v>8</v>
      </c>
      <c r="AE10" s="2"/>
      <c r="AF10" s="37"/>
      <c r="AG10" s="37"/>
      <c r="AH10" s="11" t="str">
        <f aca="false">+IF(C10&gt;4,$B10,C$2)</f>
        <v>Black Horse</v>
      </c>
      <c r="AI10" s="11"/>
      <c r="AJ10" s="11" t="str">
        <f aca="false">+IF(E10&gt;4,$B10,E$2)</f>
        <v>BSCA</v>
      </c>
      <c r="AK10" s="11"/>
      <c r="AL10" s="11" t="str">
        <f aca="false">+IF(G10&gt;4,$B10,G$2)</f>
        <v>Exchequers</v>
      </c>
      <c r="AM10" s="11"/>
      <c r="AN10" s="11" t="str">
        <f aca="false">+IF(I10&gt;4,$B10,I$2)</f>
        <v>Lords</v>
      </c>
      <c r="AO10" s="11"/>
      <c r="AP10" s="11" t="str">
        <f aca="false">+IF(K10&gt;4,$B10,K$2)</f>
        <v>OHB</v>
      </c>
      <c r="AQ10" s="11"/>
      <c r="AR10" s="11" t="str">
        <f aca="false">+IF(M10&gt;4,$B10,M$2)</f>
        <v>Steamers</v>
      </c>
      <c r="AS10" s="11"/>
      <c r="AT10" s="11" t="n">
        <f aca="false">+IF(O10&gt;4,$B10,O$2)</f>
        <v>0</v>
      </c>
      <c r="AU10" s="11"/>
      <c r="AV10" s="11" t="n">
        <f aca="false">+IF(Q10&gt;4,$B10,Q$2)</f>
        <v>0</v>
      </c>
      <c r="AW10" s="2"/>
      <c r="AX10" s="2"/>
      <c r="AY10" s="2"/>
      <c r="AZ10" s="37"/>
      <c r="BA10" s="11" t="str">
        <f aca="false">IF(C10="","",AH10)</f>
        <v/>
      </c>
      <c r="BB10" s="11"/>
      <c r="BC10" s="11" t="str">
        <f aca="false">IF(E10="","",AJ10)</f>
        <v/>
      </c>
      <c r="BD10" s="11"/>
      <c r="BE10" s="11" t="str">
        <f aca="false">IF(G10="","",AL10)</f>
        <v/>
      </c>
      <c r="BF10" s="11"/>
      <c r="BG10" s="11" t="str">
        <f aca="false">IF(I10="","",AN10)</f>
        <v/>
      </c>
      <c r="BH10" s="11"/>
      <c r="BI10" s="11" t="str">
        <f aca="false">IF(K10="","",AP10)</f>
        <v/>
      </c>
      <c r="BJ10" s="11"/>
      <c r="BK10" s="11" t="str">
        <f aca="false">IF(M10="","",AR10)</f>
        <v/>
      </c>
      <c r="BL10" s="11"/>
      <c r="BM10" s="11" t="str">
        <f aca="false">IF(O10="","",AT10)</f>
        <v/>
      </c>
      <c r="BN10" s="11"/>
      <c r="BO10" s="11" t="str">
        <f aca="false">IF(Q10="","",AV10)</f>
        <v/>
      </c>
      <c r="BP10" s="2"/>
      <c r="BQ10" s="2"/>
      <c r="BR10" s="37"/>
      <c r="BS10" s="11" t="str">
        <f aca="false">+IF(C10="","",$B10)</f>
        <v/>
      </c>
      <c r="BT10" s="11" t="str">
        <f aca="false">+IF(D10="","",$C$2)</f>
        <v/>
      </c>
      <c r="BU10" s="11" t="str">
        <f aca="false">+IF(E10="","",$B10)</f>
        <v/>
      </c>
      <c r="BV10" s="11" t="str">
        <f aca="false">+IF(F10="","",$E$2)</f>
        <v/>
      </c>
      <c r="BW10" s="11" t="str">
        <f aca="false">+IF(G10="","",$B10)</f>
        <v/>
      </c>
      <c r="BX10" s="11" t="str">
        <f aca="false">+IF(H10="","",$G$2)</f>
        <v/>
      </c>
      <c r="BY10" s="11" t="str">
        <f aca="false">+IF(I10="","",$B10)</f>
        <v/>
      </c>
      <c r="BZ10" s="11" t="str">
        <f aca="false">+IF(J10="","",$I$2)</f>
        <v/>
      </c>
      <c r="CA10" s="11" t="str">
        <f aca="false">+IF(K10="","",$B10)</f>
        <v/>
      </c>
      <c r="CB10" s="11" t="str">
        <f aca="false">+IF(L10="","",$K$2)</f>
        <v/>
      </c>
      <c r="CC10" s="11" t="str">
        <f aca="false">+IF(M10="","",$B10)</f>
        <v/>
      </c>
      <c r="CD10" s="11" t="str">
        <f aca="false">+IF(N10="","",$M$2)</f>
        <v/>
      </c>
      <c r="CE10" s="11" t="str">
        <f aca="false">+IF(O10="","",$B10)</f>
        <v/>
      </c>
      <c r="CF10" s="11" t="str">
        <f aca="false">+IF(P10="","",$O$2)</f>
        <v/>
      </c>
      <c r="CG10" s="11" t="str">
        <f aca="false">+IF(Q10="","",$B10)</f>
        <v/>
      </c>
      <c r="CH10" s="11" t="str">
        <f aca="false">+IF(R10="","",$Q$2)</f>
        <v/>
      </c>
      <c r="CI10" s="37"/>
      <c r="CJ10" s="37"/>
      <c r="CL10" s="39"/>
    </row>
    <row r="11" s="38" customFormat="true" ht="18.65" hidden="false" customHeight="true" outlineLevel="0" collapsed="false">
      <c r="B11" s="40"/>
      <c r="S11" s="37"/>
      <c r="T11" s="37"/>
      <c r="U11" s="37"/>
      <c r="AD11" s="1"/>
      <c r="AE11" s="1"/>
      <c r="BB11" s="1" t="str">
        <f aca="false">IF(C11="","",AI11)</f>
        <v/>
      </c>
      <c r="BC11" s="1"/>
      <c r="BD11" s="1" t="str">
        <f aca="false">IF(E11="","",AK11)</f>
        <v/>
      </c>
      <c r="BE11" s="1"/>
      <c r="BF11" s="1" t="str">
        <f aca="false">IF(G11="","",AM11)</f>
        <v/>
      </c>
      <c r="BG11" s="1"/>
      <c r="BH11" s="1" t="str">
        <f aca="false">IF(I11="","",AO11)</f>
        <v/>
      </c>
      <c r="BI11" s="1"/>
      <c r="BJ11" s="1" t="str">
        <f aca="false">IF(K11="","",AQ11)</f>
        <v/>
      </c>
      <c r="BK11" s="1"/>
      <c r="BL11" s="1" t="str">
        <f aca="false">IF(M11="","",AS11)</f>
        <v/>
      </c>
      <c r="BM11" s="1"/>
      <c r="BN11" s="1"/>
      <c r="BO11" s="2"/>
      <c r="BP11" s="2"/>
      <c r="BQ11" s="1"/>
      <c r="BR11" s="1"/>
      <c r="CL11" s="41"/>
    </row>
    <row r="12" s="38" customFormat="true" ht="18.65" hidden="false" customHeight="true" outlineLevel="0" collapsed="false">
      <c r="B12" s="42" t="s">
        <v>18</v>
      </c>
      <c r="C12" s="1"/>
      <c r="D12" s="1"/>
      <c r="F12" s="43" t="s">
        <v>19</v>
      </c>
      <c r="G12" s="43"/>
      <c r="H12" s="43"/>
      <c r="N12" s="44" t="s">
        <v>20</v>
      </c>
      <c r="O12" s="45"/>
      <c r="P12" s="46"/>
      <c r="Q12" s="37"/>
      <c r="S12" s="37"/>
      <c r="T12" s="37"/>
      <c r="U12" s="37"/>
      <c r="BB12" s="1" t="str">
        <f aca="false">IF(C12="","",AI12)</f>
        <v/>
      </c>
      <c r="BC12" s="1" t="str">
        <f aca="false">IF(D12="","",AJ12)</f>
        <v/>
      </c>
      <c r="BD12" s="1" t="str">
        <f aca="false">IF(E12="","",AK12)</f>
        <v/>
      </c>
      <c r="BE12" s="1"/>
      <c r="BF12" s="1" t="str">
        <f aca="false">IF(G12="","",AM12)</f>
        <v/>
      </c>
      <c r="BG12" s="1"/>
      <c r="BH12" s="1" t="str">
        <f aca="false">IF(I12="","",AO12)</f>
        <v/>
      </c>
      <c r="BI12" s="1"/>
      <c r="BJ12" s="1" t="str">
        <f aca="false">IF(K12="","",AQ12)</f>
        <v/>
      </c>
      <c r="BK12" s="1"/>
      <c r="BL12" s="1" t="str">
        <f aca="false">IF(M12="","",AS12)</f>
        <v/>
      </c>
      <c r="BM12" s="1"/>
      <c r="BN12" s="1"/>
      <c r="BO12" s="2"/>
      <c r="BP12" s="2"/>
      <c r="BQ12" s="1"/>
      <c r="BR12" s="1"/>
      <c r="CL12" s="1"/>
    </row>
    <row r="13" s="38" customFormat="true" ht="18.65" hidden="false" customHeight="true" outlineLevel="0" collapsed="false">
      <c r="B13" s="47" t="s">
        <v>21</v>
      </c>
      <c r="C13" s="1"/>
      <c r="D13" s="1"/>
      <c r="N13" s="48" t="n">
        <v>45411</v>
      </c>
      <c r="O13" s="48"/>
      <c r="P13" s="48"/>
      <c r="Q13" s="37"/>
      <c r="S13" s="37"/>
      <c r="T13" s="37"/>
      <c r="U13" s="37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BB13" s="1" t="str">
        <f aca="false">IF(C13="","",AI13)</f>
        <v/>
      </c>
      <c r="BC13" s="1" t="str">
        <f aca="false">IF(D13="","",AJ13)</f>
        <v/>
      </c>
      <c r="BD13" s="1" t="str">
        <f aca="false">IF(E13="","",AK13)</f>
        <v/>
      </c>
      <c r="BE13" s="1"/>
      <c r="BF13" s="1" t="str">
        <f aca="false">IF(G13="","",AM13)</f>
        <v/>
      </c>
      <c r="BG13" s="1"/>
      <c r="BH13" s="1" t="str">
        <f aca="false">IF(I13="","",AO13)</f>
        <v/>
      </c>
      <c r="BI13" s="1"/>
      <c r="BJ13" s="1" t="str">
        <f aca="false">IF(K13="","",AQ13)</f>
        <v/>
      </c>
      <c r="BK13" s="1"/>
      <c r="BL13" s="1" t="str">
        <f aca="false">IF(M13="","",AS13)</f>
        <v/>
      </c>
      <c r="BM13" s="1"/>
      <c r="BN13" s="1"/>
      <c r="BO13" s="2"/>
      <c r="BP13" s="2"/>
      <c r="BQ13" s="1"/>
      <c r="BR13" s="1"/>
      <c r="CL13" s="1"/>
    </row>
    <row r="14" s="38" customFormat="true" ht="18.65" hidden="false" customHeight="true" outlineLevel="0" collapsed="false">
      <c r="N14" s="49"/>
      <c r="O14" s="50"/>
      <c r="P14" s="50"/>
      <c r="Q14" s="50"/>
      <c r="R14" s="50"/>
      <c r="S14" s="50"/>
      <c r="T14" s="50"/>
      <c r="U14" s="37"/>
      <c r="V14" s="9" t="n">
        <v>1</v>
      </c>
      <c r="W14" s="9" t="str">
        <f aca="false">IF($AD$3=$V14,$V3,"")</f>
        <v>Black Horse</v>
      </c>
      <c r="X14" s="9" t="str">
        <f aca="false">IF($AD$4=$V14,$V4,"")</f>
        <v/>
      </c>
      <c r="Y14" s="9" t="str">
        <f aca="false">IF($AD$5=$V14,$V5,"")</f>
        <v/>
      </c>
      <c r="Z14" s="9" t="str">
        <f aca="false">IF($AD$6=$V14,$V6,"")</f>
        <v/>
      </c>
      <c r="AA14" s="9" t="str">
        <f aca="false">IF($AD$7=$V14,$V7,"")</f>
        <v/>
      </c>
      <c r="AB14" s="9" t="str">
        <f aca="false">IF($AD$8=$V14,$V8,"")</f>
        <v/>
      </c>
      <c r="AC14" s="9" t="str">
        <f aca="false">IF($AD$9=$V14,$V9,"")</f>
        <v/>
      </c>
      <c r="AD14" s="9" t="str">
        <f aca="false">IF($AD$10=$V14,$V10,"")</f>
        <v/>
      </c>
      <c r="AE14" s="9" t="str">
        <f aca="false">+CONCATENATE(W14,X14,Y14,Z14,AA14,AB14,AC14,AD14)</f>
        <v>Black Horse</v>
      </c>
      <c r="AF14" s="9"/>
      <c r="AG14" s="9"/>
      <c r="AH14" s="9"/>
      <c r="AI14" s="9"/>
      <c r="AJ14" s="9"/>
      <c r="BC14" s="1" t="str">
        <f aca="false">IF(D14="","",AJ14)</f>
        <v/>
      </c>
      <c r="BD14" s="1" t="str">
        <f aca="false">IF(E14="","",AK14)</f>
        <v/>
      </c>
      <c r="BE14" s="1" t="str">
        <f aca="false">IF(F14="","",AL14)</f>
        <v/>
      </c>
      <c r="BF14" s="1"/>
      <c r="BG14" s="1" t="str">
        <f aca="false">IF(H14="","",AN14)</f>
        <v/>
      </c>
      <c r="BH14" s="1"/>
      <c r="BI14" s="1" t="str">
        <f aca="false">IF(J14="","",AP14)</f>
        <v/>
      </c>
      <c r="BJ14" s="1"/>
      <c r="BK14" s="1" t="str">
        <f aca="false">IF(L14="","",AR14)</f>
        <v/>
      </c>
      <c r="BL14" s="1"/>
      <c r="BM14" s="1" t="str">
        <f aca="false">IF(N14="","",AT14)</f>
        <v/>
      </c>
      <c r="BN14" s="1"/>
      <c r="BO14" s="1"/>
      <c r="BP14" s="2"/>
      <c r="BQ14" s="2"/>
      <c r="BR14" s="1"/>
      <c r="BS14" s="1"/>
      <c r="CL14" s="1"/>
    </row>
    <row r="15" s="38" customFormat="true" ht="18.65" hidden="false" customHeight="true" outlineLevel="0" collapsed="false">
      <c r="A15" s="51" t="s">
        <v>22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  <c r="R15" s="50"/>
      <c r="S15" s="50"/>
      <c r="T15" s="50"/>
      <c r="U15" s="37"/>
      <c r="V15" s="9" t="n">
        <v>2</v>
      </c>
      <c r="W15" s="9" t="str">
        <f aca="false">IF($AD3=$V15,$V3,"")</f>
        <v/>
      </c>
      <c r="X15" s="9" t="str">
        <f aca="false">IF($AD4=$V15,$V4,"")</f>
        <v/>
      </c>
      <c r="Y15" s="9" t="str">
        <f aca="false">IF($AD5=$V15,$V5,"")</f>
        <v/>
      </c>
      <c r="Z15" s="9" t="str">
        <f aca="false">IF($AD6=$V15,$V6,"")</f>
        <v/>
      </c>
      <c r="AA15" s="9" t="str">
        <f aca="false">IF($AD7=$V15,$V7,"")</f>
        <v>OHB</v>
      </c>
      <c r="AB15" s="9" t="str">
        <f aca="false">IF($AD8=$V15,$V8,"")</f>
        <v/>
      </c>
      <c r="AC15" s="9" t="str">
        <f aca="false">IF($AD9=$V15,$V9,"")</f>
        <v/>
      </c>
      <c r="AD15" s="9" t="str">
        <f aca="false">IF($AD10=$V15,$V10,"")</f>
        <v/>
      </c>
      <c r="AE15" s="9" t="str">
        <f aca="false">+CONCATENATE(W15,X15,Y15,Z15,AA15,AB15,AC15,AD15)</f>
        <v>OHB</v>
      </c>
      <c r="AF15" s="9"/>
      <c r="AG15" s="9"/>
      <c r="AH15" s="9"/>
      <c r="AI15" s="9"/>
      <c r="AJ15" s="9"/>
      <c r="BP15" s="37"/>
      <c r="BQ15" s="37"/>
      <c r="GD15" s="53"/>
    </row>
    <row r="16" s="38" customFormat="true" ht="18.65" hidden="false" customHeight="true" outlineLevel="0" collapsed="false">
      <c r="A16" s="51"/>
      <c r="B16" s="51"/>
      <c r="C16" s="54" t="s">
        <v>2</v>
      </c>
      <c r="D16" s="54"/>
      <c r="E16" s="55" t="s">
        <v>23</v>
      </c>
      <c r="F16" s="55"/>
      <c r="G16" s="55" t="s">
        <v>4</v>
      </c>
      <c r="H16" s="55"/>
      <c r="I16" s="56" t="s">
        <v>24</v>
      </c>
      <c r="J16" s="56"/>
      <c r="K16" s="57" t="s">
        <v>25</v>
      </c>
      <c r="L16" s="57"/>
      <c r="M16" s="58" t="s">
        <v>26</v>
      </c>
      <c r="N16" s="58"/>
      <c r="O16" s="59" t="s">
        <v>7</v>
      </c>
      <c r="P16" s="59"/>
      <c r="Q16" s="2"/>
      <c r="R16" s="1"/>
      <c r="S16" s="2"/>
      <c r="T16" s="2"/>
      <c r="U16" s="37"/>
      <c r="V16" s="9" t="n">
        <v>3</v>
      </c>
      <c r="W16" s="9" t="str">
        <f aca="false">IF($AD3=$V16,$V3,"")</f>
        <v/>
      </c>
      <c r="X16" s="9" t="str">
        <f aca="false">IF($AD4=$V16,$V4,"")</f>
        <v/>
      </c>
      <c r="Y16" s="9" t="str">
        <f aca="false">IF($AD5=$V16,$V5,"")</f>
        <v/>
      </c>
      <c r="Z16" s="9" t="str">
        <f aca="false">IF($AD6=$V16,$V6,"")</f>
        <v/>
      </c>
      <c r="AA16" s="9" t="str">
        <f aca="false">IF($AD7=$V16,$V7,"")</f>
        <v/>
      </c>
      <c r="AB16" s="9" t="str">
        <f aca="false">IF($AD8=$V16,$V8,"")</f>
        <v>Steamers</v>
      </c>
      <c r="AC16" s="9" t="str">
        <f aca="false">IF($AD9=$V16,$V9,"")</f>
        <v/>
      </c>
      <c r="AD16" s="9" t="str">
        <f aca="false">IF($AD10=$V16,$V10,"")</f>
        <v/>
      </c>
      <c r="AE16" s="9" t="str">
        <f aca="false">+CONCATENATE(W16,X16,Y16,Z16,AA16,AB16,AC16,AD16)</f>
        <v>Steamers</v>
      </c>
      <c r="AF16" s="9"/>
      <c r="AG16" s="9"/>
      <c r="AH16" s="9"/>
      <c r="AI16" s="9"/>
      <c r="AJ16" s="9"/>
      <c r="BP16" s="37"/>
      <c r="BQ16" s="37"/>
      <c r="GD16" s="53"/>
    </row>
    <row r="17" s="38" customFormat="true" ht="18.65" hidden="false" customHeight="true" outlineLevel="0" collapsed="false">
      <c r="A17" s="60" t="n">
        <v>1</v>
      </c>
      <c r="B17" s="61" t="str">
        <f aca="false">+AE14</f>
        <v>Black Horse</v>
      </c>
      <c r="C17" s="62" t="n">
        <f aca="false">+AE23</f>
        <v>10</v>
      </c>
      <c r="D17" s="62"/>
      <c r="E17" s="62" t="n">
        <f aca="false">+AE33</f>
        <v>7</v>
      </c>
      <c r="F17" s="62"/>
      <c r="G17" s="62" t="n">
        <f aca="false">+C17-E17</f>
        <v>3</v>
      </c>
      <c r="H17" s="62"/>
      <c r="I17" s="62" t="n">
        <f aca="false">+AE43</f>
        <v>52</v>
      </c>
      <c r="J17" s="62"/>
      <c r="K17" s="62" t="n">
        <f aca="false">+C17*9-I17</f>
        <v>38</v>
      </c>
      <c r="L17" s="62"/>
      <c r="M17" s="62" t="n">
        <f aca="false">+I17-K17</f>
        <v>14</v>
      </c>
      <c r="N17" s="62"/>
      <c r="O17" s="62" t="n">
        <f aca="false">+E17*2+I17</f>
        <v>66</v>
      </c>
      <c r="P17" s="62"/>
      <c r="Q17" s="63"/>
      <c r="R17" s="1"/>
      <c r="S17" s="2"/>
      <c r="T17" s="2"/>
      <c r="U17" s="37"/>
      <c r="V17" s="9" t="n">
        <v>4</v>
      </c>
      <c r="W17" s="9" t="str">
        <f aca="false">IF($AD3=$V17,$V3,"")</f>
        <v/>
      </c>
      <c r="X17" s="9" t="str">
        <f aca="false">IF($AD4=$V17,$V4,"")</f>
        <v/>
      </c>
      <c r="Y17" s="9" t="str">
        <f aca="false">IF($AD5=$V17,$V5,"")</f>
        <v>Exchequers</v>
      </c>
      <c r="Z17" s="9" t="str">
        <f aca="false">IF($AD6=$V17,$V6,"")</f>
        <v/>
      </c>
      <c r="AA17" s="9" t="str">
        <f aca="false">IF($AD7=$V17,$V7,"")</f>
        <v/>
      </c>
      <c r="AB17" s="9" t="str">
        <f aca="false">IF($AD8=$V17,$V8,"")</f>
        <v/>
      </c>
      <c r="AC17" s="9" t="str">
        <f aca="false">IF($AD9=$V17,$V9,"")</f>
        <v/>
      </c>
      <c r="AD17" s="9" t="str">
        <f aca="false">IF($AD10=$V17,$V10,"")</f>
        <v/>
      </c>
      <c r="AE17" s="9" t="str">
        <f aca="false">+CONCATENATE(W17,X17,Y17,Z17,AA17,AB17,AC17,AD17)</f>
        <v>Exchequers</v>
      </c>
      <c r="AF17" s="9"/>
      <c r="AG17" s="9"/>
      <c r="AH17" s="9"/>
      <c r="AI17" s="9"/>
      <c r="AJ17" s="9"/>
      <c r="BP17" s="37"/>
      <c r="BQ17" s="37"/>
      <c r="GD17" s="53"/>
    </row>
    <row r="18" customFormat="false" ht="18.65" hidden="false" customHeight="true" outlineLevel="0" collapsed="false">
      <c r="A18" s="60" t="n">
        <v>2</v>
      </c>
      <c r="B18" s="61" t="str">
        <f aca="false">+AE15</f>
        <v>OHB</v>
      </c>
      <c r="C18" s="62" t="n">
        <f aca="false">+AE24</f>
        <v>10</v>
      </c>
      <c r="D18" s="62"/>
      <c r="E18" s="62" t="n">
        <f aca="false">+AE34</f>
        <v>5</v>
      </c>
      <c r="F18" s="62"/>
      <c r="G18" s="62" t="n">
        <f aca="false">+C18-E18</f>
        <v>5</v>
      </c>
      <c r="H18" s="62"/>
      <c r="I18" s="62" t="n">
        <f aca="false">+AE44</f>
        <v>48</v>
      </c>
      <c r="J18" s="62"/>
      <c r="K18" s="62" t="n">
        <f aca="false">+C18*9-I18</f>
        <v>42</v>
      </c>
      <c r="L18" s="62"/>
      <c r="M18" s="62" t="n">
        <f aca="false">+I18-K18</f>
        <v>6</v>
      </c>
      <c r="N18" s="62"/>
      <c r="O18" s="62" t="n">
        <f aca="false">+E18*2+I18</f>
        <v>58</v>
      </c>
      <c r="P18" s="62"/>
      <c r="Q18" s="63"/>
      <c r="U18" s="37"/>
      <c r="V18" s="9" t="n">
        <v>5</v>
      </c>
      <c r="W18" s="9" t="str">
        <f aca="false">IF($AD3=$V18,$V3,"")</f>
        <v/>
      </c>
      <c r="X18" s="9" t="str">
        <f aca="false">IF($AD4=$V18,$V4,"")</f>
        <v>BSCA</v>
      </c>
      <c r="Y18" s="9" t="str">
        <f aca="false">IF($AD5=$V18,$V5,"")</f>
        <v/>
      </c>
      <c r="Z18" s="9" t="str">
        <f aca="false">IF($AD6=$V18,$V6,"")</f>
        <v/>
      </c>
      <c r="AA18" s="9" t="str">
        <f aca="false">IF($AD7=$V18,$V7,"")</f>
        <v/>
      </c>
      <c r="AB18" s="9" t="str">
        <f aca="false">IF($AD8=$V18,$V8,"")</f>
        <v/>
      </c>
      <c r="AC18" s="9" t="str">
        <f aca="false">IF($AD9=$V18,$V9,"")</f>
        <v/>
      </c>
      <c r="AD18" s="9" t="str">
        <f aca="false">IF($AD10=$V18,$V10,"")</f>
        <v/>
      </c>
      <c r="AE18" s="9" t="str">
        <f aca="false">+CONCATENATE(W18,X18,Y18,Z18,AA18,AB18,AC18,AD18)</f>
        <v>BSCA</v>
      </c>
      <c r="AF18" s="9"/>
      <c r="AG18" s="9"/>
      <c r="AH18" s="9"/>
      <c r="AI18" s="9"/>
      <c r="AJ18" s="9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7"/>
      <c r="BQ18" s="37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1"/>
    </row>
    <row r="19" customFormat="false" ht="18.65" hidden="false" customHeight="true" outlineLevel="0" collapsed="false">
      <c r="A19" s="64" t="n">
        <v>3</v>
      </c>
      <c r="B19" s="61" t="str">
        <f aca="false">+AE16</f>
        <v>Steamers</v>
      </c>
      <c r="C19" s="62" t="n">
        <f aca="false">+AE25</f>
        <v>10</v>
      </c>
      <c r="D19" s="62"/>
      <c r="E19" s="62" t="n">
        <f aca="false">+AE35</f>
        <v>6</v>
      </c>
      <c r="F19" s="62"/>
      <c r="G19" s="62" t="n">
        <f aca="false">+C19-E19</f>
        <v>4</v>
      </c>
      <c r="H19" s="62"/>
      <c r="I19" s="62" t="n">
        <f aca="false">+AE45</f>
        <v>45</v>
      </c>
      <c r="J19" s="62"/>
      <c r="K19" s="62" t="n">
        <f aca="false">+C19*9-I19</f>
        <v>45</v>
      </c>
      <c r="L19" s="62"/>
      <c r="M19" s="62" t="n">
        <f aca="false">+I19-K19</f>
        <v>0</v>
      </c>
      <c r="N19" s="62"/>
      <c r="O19" s="62" t="n">
        <f aca="false">+E19*2+I19</f>
        <v>57</v>
      </c>
      <c r="P19" s="62"/>
      <c r="Q19" s="63"/>
      <c r="V19" s="9" t="n">
        <v>6</v>
      </c>
      <c r="W19" s="9" t="str">
        <f aca="false">IF($AD3=$V19,$V3,"")</f>
        <v/>
      </c>
      <c r="X19" s="9" t="str">
        <f aca="false">IF($AD4=$V19,$V4,"")</f>
        <v/>
      </c>
      <c r="Y19" s="9" t="str">
        <f aca="false">IF($AD5=$V19,$V5,"")</f>
        <v/>
      </c>
      <c r="Z19" s="9" t="str">
        <f aca="false">IF($AD6=$V19,$V6,"")</f>
        <v>Lords</v>
      </c>
      <c r="AA19" s="9" t="str">
        <f aca="false">IF($AD7=$V19,$V7,"")</f>
        <v/>
      </c>
      <c r="AB19" s="9" t="str">
        <f aca="false">IF($AD8=$V19,$V8,"")</f>
        <v/>
      </c>
      <c r="AC19" s="9" t="str">
        <f aca="false">IF($AD9=$V19,$V9,"")</f>
        <v/>
      </c>
      <c r="AD19" s="9" t="str">
        <f aca="false">IF($AD10=$V19,$V10,"")</f>
        <v/>
      </c>
      <c r="AE19" s="9" t="str">
        <f aca="false">+CONCATENATE(W19,X19,Y19,Z19,AA19,AB19,AC19,AD19)</f>
        <v>Lords</v>
      </c>
      <c r="AF19" s="9"/>
      <c r="AG19" s="9"/>
      <c r="AH19" s="9"/>
      <c r="AI19" s="9"/>
      <c r="AJ19" s="9"/>
      <c r="BO19" s="1"/>
      <c r="BQ19" s="2"/>
    </row>
    <row r="20" customFormat="false" ht="18.65" hidden="false" customHeight="true" outlineLevel="0" collapsed="false">
      <c r="A20" s="64" t="n">
        <v>4</v>
      </c>
      <c r="B20" s="61" t="str">
        <f aca="false">+AE17</f>
        <v>Exchequers</v>
      </c>
      <c r="C20" s="62" t="n">
        <f aca="false">+AE26</f>
        <v>10</v>
      </c>
      <c r="D20" s="62"/>
      <c r="E20" s="62" t="n">
        <f aca="false">+AE36</f>
        <v>5</v>
      </c>
      <c r="F20" s="62"/>
      <c r="G20" s="62" t="n">
        <f aca="false">+C20-E20</f>
        <v>5</v>
      </c>
      <c r="H20" s="62"/>
      <c r="I20" s="62" t="n">
        <f aca="false">+AE46</f>
        <v>46</v>
      </c>
      <c r="J20" s="62"/>
      <c r="K20" s="62" t="n">
        <f aca="false">+C20*9-I20</f>
        <v>44</v>
      </c>
      <c r="L20" s="62"/>
      <c r="M20" s="62" t="n">
        <f aca="false">+I20-K20</f>
        <v>2</v>
      </c>
      <c r="N20" s="62"/>
      <c r="O20" s="62" t="n">
        <f aca="false">+E20*2+I20</f>
        <v>56</v>
      </c>
      <c r="P20" s="62"/>
      <c r="Q20" s="63"/>
      <c r="V20" s="9" t="n">
        <v>7</v>
      </c>
      <c r="W20" s="9" t="str">
        <f aca="false">IF($AD3=$V20,$V3,"")</f>
        <v/>
      </c>
      <c r="X20" s="9" t="str">
        <f aca="false">IF($AD4=$V20,$V4,"")</f>
        <v/>
      </c>
      <c r="Y20" s="9" t="str">
        <f aca="false">IF($AD5=$V20,$V5,"")</f>
        <v/>
      </c>
      <c r="Z20" s="9" t="str">
        <f aca="false">IF($AD6=$V20,$V6,"")</f>
        <v/>
      </c>
      <c r="AA20" s="9" t="str">
        <f aca="false">IF($AD7=$V20,$V7,"")</f>
        <v/>
      </c>
      <c r="AB20" s="9" t="str">
        <f aca="false">IF($AD8=$V20,$V8,"")</f>
        <v/>
      </c>
      <c r="AC20" s="9" t="n">
        <f aca="false">IF($AD9=$V20,$V9,"")</f>
        <v>0</v>
      </c>
      <c r="AD20" s="9" t="str">
        <f aca="false">IF($AD10=$V20,$V10,"")</f>
        <v/>
      </c>
      <c r="AE20" s="9" t="str">
        <f aca="false">+CONCATENATE(W20,X20,Y20,Z20,AA20,AB20,AC20,AD20)</f>
        <v>0</v>
      </c>
      <c r="AF20" s="9"/>
      <c r="AG20" s="9"/>
      <c r="AH20" s="9"/>
      <c r="AI20" s="9"/>
      <c r="AJ20" s="9"/>
      <c r="BO20" s="1"/>
      <c r="BQ20" s="2"/>
    </row>
    <row r="21" customFormat="false" ht="18.65" hidden="false" customHeight="true" outlineLevel="0" collapsed="false">
      <c r="A21" s="64" t="n">
        <v>5</v>
      </c>
      <c r="B21" s="61" t="str">
        <f aca="false">+AE18</f>
        <v>BSCA</v>
      </c>
      <c r="C21" s="62" t="n">
        <f aca="false">+AE27</f>
        <v>10</v>
      </c>
      <c r="D21" s="62"/>
      <c r="E21" s="62" t="n">
        <f aca="false">+AE37</f>
        <v>4</v>
      </c>
      <c r="F21" s="62"/>
      <c r="G21" s="62" t="n">
        <f aca="false">+C21-E21</f>
        <v>6</v>
      </c>
      <c r="H21" s="62"/>
      <c r="I21" s="62" t="n">
        <f aca="false">+AE47</f>
        <v>39</v>
      </c>
      <c r="J21" s="62"/>
      <c r="K21" s="62" t="n">
        <f aca="false">+C21*9-I21</f>
        <v>51</v>
      </c>
      <c r="L21" s="62"/>
      <c r="M21" s="62" t="n">
        <f aca="false">+I21-K21</f>
        <v>-12</v>
      </c>
      <c r="N21" s="62"/>
      <c r="O21" s="62" t="n">
        <f aca="false">+E21*2+I21</f>
        <v>47</v>
      </c>
      <c r="P21" s="62"/>
      <c r="Q21" s="63"/>
      <c r="V21" s="9" t="n">
        <v>8</v>
      </c>
      <c r="W21" s="9" t="str">
        <f aca="false">IF($AD3=$V21,$V3,"")</f>
        <v/>
      </c>
      <c r="X21" s="9" t="str">
        <f aca="false">IF($AD4=$V21,$V4,"")</f>
        <v/>
      </c>
      <c r="Y21" s="9" t="str">
        <f aca="false">IF($AD5=$V21,$V5,"")</f>
        <v/>
      </c>
      <c r="Z21" s="9" t="str">
        <f aca="false">IF($AD6=$V21,$V6,"")</f>
        <v/>
      </c>
      <c r="AA21" s="9" t="str">
        <f aca="false">IF($AD7=$V21,$V7,"")</f>
        <v/>
      </c>
      <c r="AB21" s="9" t="str">
        <f aca="false">IF($AD8=$V21,$V8,"")</f>
        <v/>
      </c>
      <c r="AC21" s="9" t="str">
        <f aca="false">IF($AD9=$V21,$V9,"")</f>
        <v/>
      </c>
      <c r="AD21" s="9" t="n">
        <f aca="false">IF($AD10=$V21,$V10,"")</f>
        <v>0</v>
      </c>
      <c r="AE21" s="9" t="str">
        <f aca="false">+CONCATENATE(W21,X21,Y21,Z21,AA21,AB21,AC21,AD21)</f>
        <v>0</v>
      </c>
      <c r="AF21" s="9"/>
      <c r="AG21" s="9"/>
      <c r="AH21" s="9"/>
      <c r="AI21" s="9"/>
      <c r="AJ21" s="9"/>
      <c r="BO21" s="1"/>
      <c r="BQ21" s="2"/>
    </row>
    <row r="22" customFormat="false" ht="18.65" hidden="false" customHeight="true" outlineLevel="0" collapsed="false">
      <c r="A22" s="64" t="n">
        <v>6</v>
      </c>
      <c r="B22" s="61" t="str">
        <f aca="false">+AE19</f>
        <v>Lords</v>
      </c>
      <c r="C22" s="62" t="n">
        <f aca="false">+AE28</f>
        <v>10</v>
      </c>
      <c r="D22" s="62"/>
      <c r="E22" s="62" t="n">
        <f aca="false">+AE38</f>
        <v>3</v>
      </c>
      <c r="F22" s="62"/>
      <c r="G22" s="62" t="n">
        <f aca="false">+C22-E22</f>
        <v>7</v>
      </c>
      <c r="H22" s="62"/>
      <c r="I22" s="62" t="n">
        <f aca="false">+AE48</f>
        <v>40</v>
      </c>
      <c r="J22" s="62"/>
      <c r="K22" s="62" t="n">
        <f aca="false">+C22*9-I22</f>
        <v>50</v>
      </c>
      <c r="L22" s="62"/>
      <c r="M22" s="62" t="n">
        <f aca="false">+I22-K22</f>
        <v>-10</v>
      </c>
      <c r="N22" s="62"/>
      <c r="O22" s="62" t="n">
        <f aca="false">+E22*2+I22</f>
        <v>46</v>
      </c>
      <c r="P22" s="62"/>
      <c r="Q22" s="63"/>
      <c r="W22" s="1" t="s">
        <v>2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BO22" s="1"/>
      <c r="BQ22" s="2"/>
    </row>
    <row r="23" customFormat="false" ht="18.65" hidden="true" customHeight="true" outlineLevel="0" collapsed="false">
      <c r="A23" s="64" t="n">
        <v>7</v>
      </c>
      <c r="B23" s="61" t="str">
        <f aca="false">+AE20</f>
        <v>0</v>
      </c>
      <c r="C23" s="65" t="n">
        <f aca="false">+AE29</f>
        <v>0</v>
      </c>
      <c r="D23" s="65"/>
      <c r="E23" s="65" t="n">
        <f aca="false">+AE39</f>
        <v>0</v>
      </c>
      <c r="F23" s="65"/>
      <c r="G23" s="65" t="n">
        <f aca="false">+C23-E23</f>
        <v>0</v>
      </c>
      <c r="H23" s="65"/>
      <c r="I23" s="65" t="n">
        <f aca="false">+AE49</f>
        <v>0</v>
      </c>
      <c r="J23" s="65"/>
      <c r="K23" s="65" t="n">
        <f aca="false">+C23*9-I23</f>
        <v>0</v>
      </c>
      <c r="L23" s="65"/>
      <c r="M23" s="65" t="n">
        <f aca="false">+I23-K23</f>
        <v>0</v>
      </c>
      <c r="N23" s="65"/>
      <c r="O23" s="65" t="n">
        <f aca="false">+E23*2+I23</f>
        <v>0</v>
      </c>
      <c r="P23" s="65"/>
      <c r="Q23" s="63"/>
      <c r="V23" s="9" t="n">
        <v>1</v>
      </c>
      <c r="W23" s="9" t="n">
        <f aca="false">IF($AD$3=$V23,$W$3,"")</f>
        <v>10</v>
      </c>
      <c r="X23" s="9" t="str">
        <f aca="false">IF($AD$4=$V23,$W$4,"")</f>
        <v/>
      </c>
      <c r="Y23" s="9" t="str">
        <f aca="false">IF($AD$5=$V23,$W$5,"")</f>
        <v/>
      </c>
      <c r="Z23" s="9" t="str">
        <f aca="false">IF($AD$6=$V23,$W$6,"")</f>
        <v/>
      </c>
      <c r="AA23" s="9" t="str">
        <f aca="false">IF($AD$7=$V23,$W$7,"")</f>
        <v/>
      </c>
      <c r="AB23" s="9" t="str">
        <f aca="false">IF($AD$8=$V23,$W$8,"")</f>
        <v/>
      </c>
      <c r="AC23" s="9" t="str">
        <f aca="false">IF($AD$9=$V23,$W$9,"")</f>
        <v/>
      </c>
      <c r="AD23" s="9" t="str">
        <f aca="false">IF($AD$10=$V23,$W$10,"")</f>
        <v/>
      </c>
      <c r="AE23" s="9" t="n">
        <f aca="false">+SUM(W23:AD23)</f>
        <v>10</v>
      </c>
      <c r="AF23" s="9"/>
      <c r="AG23" s="9"/>
      <c r="AH23" s="9"/>
      <c r="AI23" s="9"/>
      <c r="AJ23" s="9"/>
      <c r="AK23" s="9"/>
      <c r="BO23" s="1"/>
      <c r="BQ23" s="2"/>
    </row>
    <row r="24" customFormat="false" ht="18.65" hidden="true" customHeight="true" outlineLevel="0" collapsed="false">
      <c r="A24" s="64" t="n">
        <v>8</v>
      </c>
      <c r="B24" s="61" t="str">
        <f aca="false">+AE21</f>
        <v>0</v>
      </c>
      <c r="C24" s="65" t="n">
        <f aca="false">+AE30</f>
        <v>0</v>
      </c>
      <c r="D24" s="65"/>
      <c r="E24" s="65" t="n">
        <f aca="false">+AE40</f>
        <v>0</v>
      </c>
      <c r="F24" s="65"/>
      <c r="G24" s="65" t="n">
        <f aca="false">+C24-E24</f>
        <v>0</v>
      </c>
      <c r="H24" s="65"/>
      <c r="I24" s="65" t="n">
        <f aca="false">+AE50</f>
        <v>0</v>
      </c>
      <c r="J24" s="65"/>
      <c r="K24" s="65" t="n">
        <f aca="false">+C24*9-I24</f>
        <v>0</v>
      </c>
      <c r="L24" s="65"/>
      <c r="M24" s="65" t="n">
        <f aca="false">+I24-K24</f>
        <v>0</v>
      </c>
      <c r="N24" s="65"/>
      <c r="O24" s="65" t="n">
        <f aca="false">+E24*2+I24</f>
        <v>0</v>
      </c>
      <c r="P24" s="65"/>
      <c r="Q24" s="63"/>
      <c r="V24" s="9" t="n">
        <v>2</v>
      </c>
      <c r="W24" s="9" t="str">
        <f aca="false">IF($AD$3=$V24,$W$3,"")</f>
        <v/>
      </c>
      <c r="X24" s="9" t="str">
        <f aca="false">IF($AD$4=$V24,$W$4,"")</f>
        <v/>
      </c>
      <c r="Y24" s="9" t="str">
        <f aca="false">IF($AD$5=$V24,$W$5,"")</f>
        <v/>
      </c>
      <c r="Z24" s="9" t="str">
        <f aca="false">IF($AD$6=$V24,$W$6,"")</f>
        <v/>
      </c>
      <c r="AA24" s="9" t="n">
        <f aca="false">IF($AD$7=$V24,$W$7,"")</f>
        <v>10</v>
      </c>
      <c r="AB24" s="9" t="str">
        <f aca="false">IF($AD$8=$V24,$W$8,"")</f>
        <v/>
      </c>
      <c r="AC24" s="9" t="str">
        <f aca="false">IF($AD$9=$V24,$W$9,"")</f>
        <v/>
      </c>
      <c r="AD24" s="9" t="str">
        <f aca="false">IF($AD$10=$V24,$W$10,"")</f>
        <v/>
      </c>
      <c r="AE24" s="9" t="n">
        <f aca="false">+SUM(W24:AD24)</f>
        <v>10</v>
      </c>
      <c r="AF24" s="9"/>
      <c r="AG24" s="9"/>
      <c r="AH24" s="9"/>
      <c r="AI24" s="9"/>
      <c r="AJ24" s="9"/>
      <c r="AK24" s="9"/>
      <c r="BO24" s="1"/>
      <c r="BQ24" s="2"/>
    </row>
    <row r="25" customFormat="false" ht="18.65" hidden="false" customHeight="true" outlineLevel="0" collapsed="false">
      <c r="V25" s="9" t="n">
        <v>3</v>
      </c>
      <c r="W25" s="9" t="str">
        <f aca="false">IF($AD$3=$V25,$W$3,"")</f>
        <v/>
      </c>
      <c r="X25" s="9" t="str">
        <f aca="false">IF($AD$4=$V25,$W$4,"")</f>
        <v/>
      </c>
      <c r="Y25" s="9" t="str">
        <f aca="false">IF($AD$5=$V25,$W$5,"")</f>
        <v/>
      </c>
      <c r="Z25" s="9" t="str">
        <f aca="false">IF($AD$6=$V25,$W$6,"")</f>
        <v/>
      </c>
      <c r="AA25" s="9" t="str">
        <f aca="false">IF($AD$7=$V25,$W$7,"")</f>
        <v/>
      </c>
      <c r="AB25" s="9" t="n">
        <f aca="false">IF($AD$8=$V25,$W$8,"")</f>
        <v>10</v>
      </c>
      <c r="AC25" s="9" t="str">
        <f aca="false">IF($AD$9=$V25,$W$9,"")</f>
        <v/>
      </c>
      <c r="AD25" s="9" t="str">
        <f aca="false">IF($AD$10=$V25,$W$10,"")</f>
        <v/>
      </c>
      <c r="AE25" s="9" t="n">
        <f aca="false">+SUM(W25:AD25)</f>
        <v>10</v>
      </c>
      <c r="AF25" s="9"/>
      <c r="AG25" s="9"/>
      <c r="AH25" s="9"/>
      <c r="AI25" s="9"/>
      <c r="AJ25" s="9"/>
      <c r="BO25" s="1"/>
      <c r="BQ25" s="2"/>
    </row>
    <row r="26" customFormat="false" ht="18.65" hidden="false" customHeight="true" outlineLevel="0" collapsed="false">
      <c r="V26" s="9" t="n">
        <v>4</v>
      </c>
      <c r="W26" s="9" t="str">
        <f aca="false">IF($AD$3=$V26,$W$3,"")</f>
        <v/>
      </c>
      <c r="X26" s="9" t="str">
        <f aca="false">IF($AD$4=$V26,$W$4,"")</f>
        <v/>
      </c>
      <c r="Y26" s="9" t="n">
        <f aca="false">IF($AD$5=$V26,$W$5,"")</f>
        <v>10</v>
      </c>
      <c r="Z26" s="9" t="str">
        <f aca="false">IF($AD$6=$V26,$W$6,"")</f>
        <v/>
      </c>
      <c r="AA26" s="9" t="str">
        <f aca="false">IF($AD$7=$V26,$W$7,"")</f>
        <v/>
      </c>
      <c r="AB26" s="9" t="str">
        <f aca="false">IF($AD$8=$V26,$W$8,"")</f>
        <v/>
      </c>
      <c r="AC26" s="9" t="str">
        <f aca="false">IF($AD$9=$V26,$W$9,"")</f>
        <v/>
      </c>
      <c r="AD26" s="9" t="str">
        <f aca="false">IF($AD$10=$V26,$W$10,"")</f>
        <v/>
      </c>
      <c r="AE26" s="9" t="n">
        <f aca="false">+SUM(W26:AD26)</f>
        <v>10</v>
      </c>
      <c r="AF26" s="9"/>
      <c r="AG26" s="9"/>
      <c r="AH26" s="9"/>
      <c r="AI26" s="9"/>
      <c r="AJ26" s="9"/>
      <c r="BO26" s="1"/>
      <c r="BQ26" s="2"/>
    </row>
    <row r="27" customFormat="false" ht="18.65" hidden="false" customHeight="true" outlineLevel="0" collapsed="false">
      <c r="V27" s="9" t="n">
        <v>5</v>
      </c>
      <c r="W27" s="9" t="str">
        <f aca="false">IF($AD$3=$V27,$W$3,"")</f>
        <v/>
      </c>
      <c r="X27" s="9" t="n">
        <f aca="false">IF($AD$4=$V27,$W$4,"")</f>
        <v>10</v>
      </c>
      <c r="Y27" s="9" t="str">
        <f aca="false">IF($AD$5=$V27,$W$5,"")</f>
        <v/>
      </c>
      <c r="Z27" s="9" t="str">
        <f aca="false">IF($AD$6=$V27,$W$6,"")</f>
        <v/>
      </c>
      <c r="AA27" s="9" t="str">
        <f aca="false">IF($AD$7=$V27,$W$7,"")</f>
        <v/>
      </c>
      <c r="AB27" s="9" t="str">
        <f aca="false">IF($AD$8=$V27,$W$8,"")</f>
        <v/>
      </c>
      <c r="AC27" s="9" t="str">
        <f aca="false">IF($AD$9=$V27,$W$9,"")</f>
        <v/>
      </c>
      <c r="AD27" s="9" t="str">
        <f aca="false">IF($AD$10=$V27,$W$10,"")</f>
        <v/>
      </c>
      <c r="AE27" s="9" t="n">
        <f aca="false">+SUM(W27:AD27)</f>
        <v>10</v>
      </c>
      <c r="AF27" s="9"/>
      <c r="AG27" s="9"/>
      <c r="AH27" s="9"/>
      <c r="AI27" s="9"/>
      <c r="AJ27" s="9"/>
      <c r="BO27" s="1"/>
      <c r="BQ27" s="2"/>
    </row>
    <row r="28" customFormat="false" ht="18.65" hidden="false" customHeight="true" outlineLevel="0" collapsed="false">
      <c r="V28" s="9" t="n">
        <v>6</v>
      </c>
      <c r="W28" s="9" t="str">
        <f aca="false">IF($AD$3=$V28,$W$3,"")</f>
        <v/>
      </c>
      <c r="X28" s="9" t="str">
        <f aca="false">IF($AD$4=$V28,$W$4,"")</f>
        <v/>
      </c>
      <c r="Y28" s="9" t="str">
        <f aca="false">IF($AD$5=$V28,$W$5,"")</f>
        <v/>
      </c>
      <c r="Z28" s="9" t="n">
        <f aca="false">IF($AD$6=$V28,$W$6,"")</f>
        <v>10</v>
      </c>
      <c r="AA28" s="9" t="str">
        <f aca="false">IF($AD$7=$V28,$W$7,"")</f>
        <v/>
      </c>
      <c r="AB28" s="9" t="str">
        <f aca="false">IF($AD$8=$V28,$W$8,"")</f>
        <v/>
      </c>
      <c r="AC28" s="9" t="str">
        <f aca="false">IF($AD$9=$V28,$W$9,"")</f>
        <v/>
      </c>
      <c r="AD28" s="9" t="str">
        <f aca="false">IF($AD$10=$V28,$W$10,"")</f>
        <v/>
      </c>
      <c r="AE28" s="9" t="n">
        <f aca="false">+SUM(W28:AD28)</f>
        <v>10</v>
      </c>
      <c r="BO28" s="1"/>
      <c r="BQ28" s="2"/>
    </row>
    <row r="29" customFormat="false" ht="18.65" hidden="false" customHeight="true" outlineLevel="0" collapsed="false">
      <c r="V29" s="9" t="n">
        <v>7</v>
      </c>
      <c r="W29" s="9" t="str">
        <f aca="false">IF($AD$3=$V29,$W$3,"")</f>
        <v/>
      </c>
      <c r="X29" s="9" t="str">
        <f aca="false">IF($AD$4=$V29,$W$4,"")</f>
        <v/>
      </c>
      <c r="Y29" s="9" t="str">
        <f aca="false">IF($AD$5=$V29,$W$5,"")</f>
        <v/>
      </c>
      <c r="Z29" s="9" t="str">
        <f aca="false">IF($AD$6=$V29,$W$6,"")</f>
        <v/>
      </c>
      <c r="AA29" s="9" t="str">
        <f aca="false">IF($AD$7=$V29,$W$7,"")</f>
        <v/>
      </c>
      <c r="AB29" s="9" t="str">
        <f aca="false">IF($AD$8=$V29,$W$8,"")</f>
        <v/>
      </c>
      <c r="AC29" s="9" t="n">
        <f aca="false">IF($AD$9=$V29,$W$9,"")</f>
        <v>0</v>
      </c>
      <c r="AD29" s="9" t="str">
        <f aca="false">IF($AD$10=$V29,$W$10,"")</f>
        <v/>
      </c>
      <c r="AE29" s="9" t="n">
        <f aca="false">+SUM(W29:AD29)</f>
        <v>0</v>
      </c>
      <c r="BO29" s="1"/>
      <c r="BQ29" s="2"/>
    </row>
    <row r="30" customFormat="false" ht="18.65" hidden="false" customHeight="true" outlineLevel="0" collapsed="false">
      <c r="V30" s="9" t="n">
        <v>8</v>
      </c>
      <c r="W30" s="9" t="str">
        <f aca="false">IF($AD$3=$V30,$W$3,"")</f>
        <v/>
      </c>
      <c r="X30" s="9" t="str">
        <f aca="false">IF($AD$4=$V30,$W$4,"")</f>
        <v/>
      </c>
      <c r="Y30" s="9" t="str">
        <f aca="false">IF($AD$5=$V30,$W$5,"")</f>
        <v/>
      </c>
      <c r="Z30" s="9" t="str">
        <f aca="false">IF($AD$6=$V30,$W$6,"")</f>
        <v/>
      </c>
      <c r="AA30" s="9" t="str">
        <f aca="false">IF($AD$7=$V30,$W$7,"")</f>
        <v/>
      </c>
      <c r="AB30" s="9" t="str">
        <f aca="false">IF($AD$8=$V30,$W$8,"")</f>
        <v/>
      </c>
      <c r="AC30" s="9" t="str">
        <f aca="false">IF($AD$9=$V30,$W$9,"")</f>
        <v/>
      </c>
      <c r="AD30" s="9" t="n">
        <f aca="false">IF($AD$10=$V30,$W$10,"")</f>
        <v>0</v>
      </c>
      <c r="AE30" s="9" t="n">
        <f aca="false">+SUM(W30:AD30)</f>
        <v>0</v>
      </c>
      <c r="BO30" s="1"/>
      <c r="BQ30" s="2"/>
    </row>
    <row r="31" customFormat="false" ht="18.65" hidden="false" customHeight="true" outlineLevel="0" collapsed="false">
      <c r="BO31" s="1"/>
      <c r="BQ31" s="2"/>
    </row>
    <row r="32" customFormat="false" ht="18.65" hidden="false" customHeight="true" outlineLevel="0" collapsed="false">
      <c r="W32" s="1" t="s">
        <v>3</v>
      </c>
      <c r="BO32" s="1"/>
      <c r="BQ32" s="2"/>
    </row>
    <row r="33" customFormat="false" ht="18.65" hidden="false" customHeight="true" outlineLevel="0" collapsed="false">
      <c r="V33" s="9" t="n">
        <v>1</v>
      </c>
      <c r="W33" s="9" t="n">
        <f aca="false">IF($AD$3=$V33,$X$3,"")</f>
        <v>7</v>
      </c>
      <c r="X33" s="9" t="str">
        <f aca="false">IF($AD$4=$V33,$X$4,"")</f>
        <v/>
      </c>
      <c r="Y33" s="9" t="str">
        <f aca="false">IF($AD$5=$V33,$X$5,"")</f>
        <v/>
      </c>
      <c r="Z33" s="9" t="str">
        <f aca="false">IF($AD$6=$V33,$X$6,"")</f>
        <v/>
      </c>
      <c r="AA33" s="9" t="str">
        <f aca="false">IF($AD$7=$V33,$X$7,"")</f>
        <v/>
      </c>
      <c r="AB33" s="9" t="str">
        <f aca="false">IF($AD$8=$V33,$X$8,"")</f>
        <v/>
      </c>
      <c r="AC33" s="9" t="str">
        <f aca="false">IF($AD$9=$V33,$X$9,"")</f>
        <v/>
      </c>
      <c r="AD33" s="9" t="str">
        <f aca="false">IF($AD$10=$V33,$X$10,"")</f>
        <v/>
      </c>
      <c r="AE33" s="9" t="n">
        <f aca="false">+SUM(W33:AD33)</f>
        <v>7</v>
      </c>
      <c r="BO33" s="1"/>
      <c r="BQ33" s="2"/>
    </row>
    <row r="34" customFormat="false" ht="18.65" hidden="false" customHeight="true" outlineLevel="0" collapsed="false">
      <c r="V34" s="9" t="n">
        <v>2</v>
      </c>
      <c r="W34" s="9" t="str">
        <f aca="false">IF($AD$3=$V34,$X$3,"")</f>
        <v/>
      </c>
      <c r="X34" s="9" t="str">
        <f aca="false">IF($AD$4=$V34,$X$4,"")</f>
        <v/>
      </c>
      <c r="Y34" s="9" t="str">
        <f aca="false">IF($AD$5=$V34,$X$5,"")</f>
        <v/>
      </c>
      <c r="Z34" s="9" t="str">
        <f aca="false">IF($AD$6=$V34,$X$6,"")</f>
        <v/>
      </c>
      <c r="AA34" s="9" t="n">
        <f aca="false">IF($AD$7=$V34,$X$7,"")</f>
        <v>5</v>
      </c>
      <c r="AB34" s="9" t="str">
        <f aca="false">IF($AD$8=$V34,$X$8,"")</f>
        <v/>
      </c>
      <c r="AC34" s="9" t="str">
        <f aca="false">IF($AD$9=$V34,$X$9,"")</f>
        <v/>
      </c>
      <c r="AD34" s="9" t="str">
        <f aca="false">IF($AD$10=$V34,$X$10,"")</f>
        <v/>
      </c>
      <c r="AE34" s="9" t="n">
        <f aca="false">+SUM(W34:AD34)</f>
        <v>5</v>
      </c>
      <c r="BO34" s="1"/>
      <c r="BQ34" s="2"/>
    </row>
    <row r="35" customFormat="false" ht="18.65" hidden="false" customHeight="true" outlineLevel="0" collapsed="false">
      <c r="H35" s="66"/>
      <c r="V35" s="9" t="n">
        <v>3</v>
      </c>
      <c r="W35" s="9" t="str">
        <f aca="false">IF($AD$3=$V35,$X$3,"")</f>
        <v/>
      </c>
      <c r="X35" s="9" t="str">
        <f aca="false">IF($AD$4=$V35,$X$4,"")</f>
        <v/>
      </c>
      <c r="Y35" s="9" t="str">
        <f aca="false">IF($AD$5=$V35,$X$5,"")</f>
        <v/>
      </c>
      <c r="Z35" s="9" t="str">
        <f aca="false">IF($AD$6=$V35,$X$6,"")</f>
        <v/>
      </c>
      <c r="AA35" s="9" t="str">
        <f aca="false">IF($AD$7=$V35,$X$7,"")</f>
        <v/>
      </c>
      <c r="AB35" s="9" t="n">
        <f aca="false">IF($AD$8=$V35,$X$8,"")</f>
        <v>6</v>
      </c>
      <c r="AC35" s="9" t="str">
        <f aca="false">IF($AD$9=$V35,$X$9,"")</f>
        <v/>
      </c>
      <c r="AD35" s="9" t="str">
        <f aca="false">IF($AD$10=$V35,$X$10,"")</f>
        <v/>
      </c>
      <c r="AE35" s="9" t="n">
        <f aca="false">+SUM(W35:AD35)</f>
        <v>6</v>
      </c>
      <c r="BO35" s="1"/>
      <c r="BQ35" s="2"/>
    </row>
    <row r="36" customFormat="false" ht="18.65" hidden="false" customHeight="true" outlineLevel="0" collapsed="false">
      <c r="V36" s="9" t="n">
        <v>4</v>
      </c>
      <c r="W36" s="9" t="str">
        <f aca="false">IF($AD$3=$V36,$X$3,"")</f>
        <v/>
      </c>
      <c r="X36" s="9" t="str">
        <f aca="false">IF($AD$4=$V36,$X$4,"")</f>
        <v/>
      </c>
      <c r="Y36" s="9" t="n">
        <f aca="false">IF($AD$5=$V36,$X$5,"")</f>
        <v>5</v>
      </c>
      <c r="Z36" s="9" t="str">
        <f aca="false">IF($AD$6=$V36,$X$6,"")</f>
        <v/>
      </c>
      <c r="AA36" s="9" t="str">
        <f aca="false">IF($AD$7=$V36,$X$7,"")</f>
        <v/>
      </c>
      <c r="AB36" s="9" t="str">
        <f aca="false">IF($AD$8=$V36,$X$8,"")</f>
        <v/>
      </c>
      <c r="AC36" s="9" t="str">
        <f aca="false">IF($AD$9=$V36,$X$9,"")</f>
        <v/>
      </c>
      <c r="AD36" s="9" t="str">
        <f aca="false">IF($AD$10=$V36,$X$10,"")</f>
        <v/>
      </c>
      <c r="AE36" s="9" t="n">
        <f aca="false">+SUM(W36:AD36)</f>
        <v>5</v>
      </c>
      <c r="BO36" s="1"/>
      <c r="BQ36" s="2"/>
    </row>
    <row r="37" customFormat="false" ht="18.65" hidden="false" customHeight="true" outlineLevel="0" collapsed="false">
      <c r="V37" s="1" t="n">
        <v>5</v>
      </c>
      <c r="W37" s="9" t="str">
        <f aca="false">IF($AD$3=$V37,$X$3,"")</f>
        <v/>
      </c>
      <c r="X37" s="9" t="n">
        <f aca="false">IF($AD$4=$V37,$X$4,"")</f>
        <v>4</v>
      </c>
      <c r="Y37" s="9" t="str">
        <f aca="false">IF($AD$5=$V37,$X$5,"")</f>
        <v/>
      </c>
      <c r="Z37" s="9" t="str">
        <f aca="false">IF($AD$6=$V37,$X$6,"")</f>
        <v/>
      </c>
      <c r="AA37" s="9" t="str">
        <f aca="false">IF($AD$7=$V37,$X$7,"")</f>
        <v/>
      </c>
      <c r="AB37" s="9" t="str">
        <f aca="false">IF($AD$8=$V37,$X$8,"")</f>
        <v/>
      </c>
      <c r="AC37" s="9" t="str">
        <f aca="false">IF($AD$9=$V37,$X$9,"")</f>
        <v/>
      </c>
      <c r="AD37" s="9" t="str">
        <f aca="false">IF($AD$10=$V37,$X$10,"")</f>
        <v/>
      </c>
      <c r="AE37" s="9" t="n">
        <f aca="false">+SUM(W37:AD37)</f>
        <v>4</v>
      </c>
      <c r="BO37" s="1"/>
      <c r="BQ37" s="2"/>
    </row>
    <row r="38" customFormat="false" ht="18.65" hidden="false" customHeight="true" outlineLevel="0" collapsed="false">
      <c r="V38" s="9" t="n">
        <v>6</v>
      </c>
      <c r="W38" s="9" t="str">
        <f aca="false">IF($AD$3=$V38,$X$3,"")</f>
        <v/>
      </c>
      <c r="X38" s="9" t="str">
        <f aca="false">IF($AD$4=$V38,$X$4,"")</f>
        <v/>
      </c>
      <c r="Y38" s="9" t="str">
        <f aca="false">IF($AD$5=$V38,$X$5,"")</f>
        <v/>
      </c>
      <c r="Z38" s="9" t="n">
        <f aca="false">IF($AD$6=$V38,$X$6,"")</f>
        <v>3</v>
      </c>
      <c r="AA38" s="9" t="str">
        <f aca="false">IF($AD$7=$V38,$X$7,"")</f>
        <v/>
      </c>
      <c r="AB38" s="9" t="str">
        <f aca="false">IF($AD$8=$V38,$X$8,"")</f>
        <v/>
      </c>
      <c r="AC38" s="9" t="str">
        <f aca="false">IF($AD$9=$V38,$X$9,"")</f>
        <v/>
      </c>
      <c r="AD38" s="9" t="str">
        <f aca="false">IF($AD$10=$V38,$X$10,"")</f>
        <v/>
      </c>
      <c r="AE38" s="9" t="n">
        <f aca="false">+SUM(W38:AD38)</f>
        <v>3</v>
      </c>
      <c r="BO38" s="1"/>
      <c r="BQ38" s="2"/>
    </row>
    <row r="39" customFormat="false" ht="18.65" hidden="false" customHeight="true" outlineLevel="0" collapsed="false">
      <c r="V39" s="9" t="n">
        <v>7</v>
      </c>
      <c r="W39" s="9" t="str">
        <f aca="false">IF($AD$3=$V39,$X$3,"")</f>
        <v/>
      </c>
      <c r="X39" s="9" t="str">
        <f aca="false">IF($AD$4=$V39,$X$4,"")</f>
        <v/>
      </c>
      <c r="Y39" s="9" t="str">
        <f aca="false">IF($AD$5=$V39,$X$5,"")</f>
        <v/>
      </c>
      <c r="Z39" s="9" t="str">
        <f aca="false">IF($AD$6=$V39,$X$6,"")</f>
        <v/>
      </c>
      <c r="AA39" s="9" t="str">
        <f aca="false">IF($AD$7=$V39,$X$7,"")</f>
        <v/>
      </c>
      <c r="AB39" s="9" t="str">
        <f aca="false">IF($AD$8=$V39,$X$8,"")</f>
        <v/>
      </c>
      <c r="AC39" s="9" t="n">
        <f aca="false">IF($AD$9=$V39,$X$9,"")</f>
        <v>0</v>
      </c>
      <c r="AD39" s="9" t="str">
        <f aca="false">IF($AD$10=$V39,$X$10,"")</f>
        <v/>
      </c>
      <c r="AE39" s="9" t="n">
        <f aca="false">+SUM(W39:AD39)</f>
        <v>0</v>
      </c>
      <c r="BO39" s="1"/>
      <c r="BQ39" s="2"/>
    </row>
    <row r="40" customFormat="false" ht="18.65" hidden="false" customHeight="true" outlineLevel="0" collapsed="false">
      <c r="V40" s="9" t="n">
        <v>8</v>
      </c>
      <c r="W40" s="9" t="str">
        <f aca="false">IF($AD$3=$V40,$X$3,"")</f>
        <v/>
      </c>
      <c r="X40" s="9" t="str">
        <f aca="false">IF($AD$4=$V40,$X$4,"")</f>
        <v/>
      </c>
      <c r="Y40" s="9" t="str">
        <f aca="false">IF($AD$5=$V40,$X$5,"")</f>
        <v/>
      </c>
      <c r="Z40" s="9" t="str">
        <f aca="false">IF($AD$6=$V40,$X$6,"")</f>
        <v/>
      </c>
      <c r="AA40" s="9" t="str">
        <f aca="false">IF($AD$7=$V40,$X$7,"")</f>
        <v/>
      </c>
      <c r="AB40" s="9" t="str">
        <f aca="false">IF($AD$8=$V40,$X$8,"")</f>
        <v/>
      </c>
      <c r="AC40" s="9" t="str">
        <f aca="false">IF($AD$9=$V40,$X$9,"")</f>
        <v/>
      </c>
      <c r="AD40" s="9" t="n">
        <f aca="false">IF($AD$10=$V40,$X$10,"")</f>
        <v>0</v>
      </c>
      <c r="AE40" s="9" t="n">
        <f aca="false">+SUM(W40:AD40)</f>
        <v>0</v>
      </c>
      <c r="BO40" s="1"/>
      <c r="BQ40" s="2"/>
    </row>
    <row r="41" customFormat="false" ht="18.65" hidden="false" customHeight="true" outlineLevel="0" collapsed="false">
      <c r="BO41" s="1"/>
      <c r="BQ41" s="2"/>
    </row>
    <row r="42" customFormat="false" ht="18.65" hidden="false" customHeight="true" outlineLevel="0" collapsed="false">
      <c r="W42" s="1" t="s">
        <v>27</v>
      </c>
      <c r="BO42" s="1"/>
      <c r="BQ42" s="2"/>
    </row>
    <row r="43" customFormat="false" ht="18.65" hidden="false" customHeight="true" outlineLevel="0" collapsed="false">
      <c r="V43" s="9" t="n">
        <v>1</v>
      </c>
      <c r="W43" s="67" t="n">
        <f aca="false">IF($AD$3=$V43,$AA$3,"")</f>
        <v>52</v>
      </c>
      <c r="X43" s="9" t="str">
        <f aca="false">IF($AD$4=$V43,$AA$4,"")</f>
        <v/>
      </c>
      <c r="Y43" s="9" t="str">
        <f aca="false">IF($AD$5=$V43,$AA$5,"")</f>
        <v/>
      </c>
      <c r="Z43" s="67" t="str">
        <f aca="false">IF($AD$6=$V43,$AA$6,"")</f>
        <v/>
      </c>
      <c r="AA43" s="9" t="str">
        <f aca="false">IF($AD$7=$V43,$AA$7,"")</f>
        <v/>
      </c>
      <c r="AB43" s="9" t="str">
        <f aca="false">IF($AD$8=$V43,$AA$8,"")</f>
        <v/>
      </c>
      <c r="AC43" s="9" t="str">
        <f aca="false">IF($AD$9=$V43,$AA$9,"")</f>
        <v/>
      </c>
      <c r="AD43" s="9" t="str">
        <f aca="false">IF($AD$10=$V43,$AA$10,"")</f>
        <v/>
      </c>
      <c r="AE43" s="9" t="n">
        <f aca="false">+SUM(W43:AD43)</f>
        <v>52</v>
      </c>
      <c r="BO43" s="1"/>
      <c r="BQ43" s="2"/>
    </row>
    <row r="44" customFormat="false" ht="18.65" hidden="false" customHeight="true" outlineLevel="0" collapsed="false">
      <c r="V44" s="9" t="n">
        <v>2</v>
      </c>
      <c r="W44" s="67" t="str">
        <f aca="false">IF($AD$3=$V44,$AA$3,"")</f>
        <v/>
      </c>
      <c r="X44" s="67" t="str">
        <f aca="false">IF($AD$4=$V44,$AA$4,"")</f>
        <v/>
      </c>
      <c r="Y44" s="67" t="str">
        <f aca="false">IF($AD$5=$V44,$AA$5,"")</f>
        <v/>
      </c>
      <c r="Z44" s="67" t="str">
        <f aca="false">IF($AD$6=$V44,$AA$6,"")</f>
        <v/>
      </c>
      <c r="AA44" s="67" t="n">
        <f aca="false">IF($AD$7=$V44,$AA$7,"")</f>
        <v>48</v>
      </c>
      <c r="AB44" s="67" t="str">
        <f aca="false">IF($AD$8=$V44,$AA$8,"")</f>
        <v/>
      </c>
      <c r="AC44" s="9" t="str">
        <f aca="false">IF($AD$9=$V44,$AA$9,"")</f>
        <v/>
      </c>
      <c r="AD44" s="9" t="str">
        <f aca="false">IF($AD$10=$V44,$AA$10,"")</f>
        <v/>
      </c>
      <c r="AE44" s="9" t="n">
        <f aca="false">+SUM(W44:AD44)</f>
        <v>48</v>
      </c>
      <c r="BO44" s="1"/>
      <c r="BQ44" s="2"/>
    </row>
    <row r="45" customFormat="false" ht="18.65" hidden="false" customHeight="true" outlineLevel="0" collapsed="false">
      <c r="V45" s="9" t="n">
        <v>3</v>
      </c>
      <c r="W45" s="67" t="str">
        <f aca="false">IF($AD$3=$V45,$AA$3,"")</f>
        <v/>
      </c>
      <c r="X45" s="67" t="str">
        <f aca="false">IF($AD$4=$V45,$AA$4,"")</f>
        <v/>
      </c>
      <c r="Y45" s="67" t="str">
        <f aca="false">IF($AD$5=$V45,$AA$5,"")</f>
        <v/>
      </c>
      <c r="Z45" s="67" t="str">
        <f aca="false">IF($AD$6=$V45,$AA$6,"")</f>
        <v/>
      </c>
      <c r="AA45" s="67" t="str">
        <f aca="false">IF($AD$7=$V45,$AA$7,"")</f>
        <v/>
      </c>
      <c r="AB45" s="67" t="n">
        <f aca="false">IF($AD$8=$V45,$AA$8,"")</f>
        <v>45</v>
      </c>
      <c r="AC45" s="9" t="str">
        <f aca="false">IF($AD$9=$V45,$AA$9,"")</f>
        <v/>
      </c>
      <c r="AD45" s="9" t="str">
        <f aca="false">IF($AD$10=$V45,$AA$10,"")</f>
        <v/>
      </c>
      <c r="AE45" s="9" t="n">
        <f aca="false">+SUM(W45:AD45)</f>
        <v>45</v>
      </c>
      <c r="BO45" s="1"/>
      <c r="BQ45" s="2"/>
    </row>
    <row r="46" customFormat="false" ht="18.65" hidden="false" customHeight="true" outlineLevel="0" collapsed="false">
      <c r="V46" s="9" t="n">
        <v>4</v>
      </c>
      <c r="W46" s="67" t="str">
        <f aca="false">IF($AD$3=$V46,$AA$3,"")</f>
        <v/>
      </c>
      <c r="X46" s="67" t="str">
        <f aca="false">IF($AD$4=$V46,$AA$4,"")</f>
        <v/>
      </c>
      <c r="Y46" s="67" t="n">
        <f aca="false">IF($AD$5=$V46,$AA$5,"")</f>
        <v>46</v>
      </c>
      <c r="Z46" s="67" t="str">
        <f aca="false">IF($AD$6=$V46,$AA$6,"")</f>
        <v/>
      </c>
      <c r="AA46" s="67" t="str">
        <f aca="false">IF($AD$7=$V46,$AA$7,"")</f>
        <v/>
      </c>
      <c r="AB46" s="67" t="str">
        <f aca="false">IF($AD$8=$V46,$AA$8,"")</f>
        <v/>
      </c>
      <c r="AC46" s="9" t="str">
        <f aca="false">IF($AD$9=$V46,$AA$9,"")</f>
        <v/>
      </c>
      <c r="AD46" s="9" t="str">
        <f aca="false">IF($AD$10=$V46,$AA$10,"")</f>
        <v/>
      </c>
      <c r="AE46" s="9" t="n">
        <f aca="false">+SUM(W46:AD46)</f>
        <v>46</v>
      </c>
      <c r="BO46" s="1"/>
      <c r="BQ46" s="2"/>
    </row>
    <row r="47" customFormat="false" ht="18.65" hidden="false" customHeight="true" outlineLevel="0" collapsed="false">
      <c r="V47" s="9" t="n">
        <v>5</v>
      </c>
      <c r="W47" s="9" t="str">
        <f aca="false">IF($AD$3=$V47,$AA$3,"")</f>
        <v/>
      </c>
      <c r="X47" s="67" t="n">
        <f aca="false">IF($AD$4=$V47,$AA$4,"")</f>
        <v>39</v>
      </c>
      <c r="Y47" s="67" t="str">
        <f aca="false">IF($AD$5=$V47,$AA$5,"")</f>
        <v/>
      </c>
      <c r="Z47" s="67" t="str">
        <f aca="false">IF($AD$6=$V47,$AA$6,"")</f>
        <v/>
      </c>
      <c r="AA47" s="67" t="str">
        <f aca="false">IF($AD$7=$V47,$AA$7,"")</f>
        <v/>
      </c>
      <c r="AB47" s="67" t="str">
        <f aca="false">IF($AD$8=$V47,$AA$8,"")</f>
        <v/>
      </c>
      <c r="AC47" s="9" t="str">
        <f aca="false">IF($AD$9=$V47,$AA$9,"")</f>
        <v/>
      </c>
      <c r="AD47" s="9" t="str">
        <f aca="false">IF($AD$10=$V47,$AA$10,"")</f>
        <v/>
      </c>
      <c r="AE47" s="9" t="n">
        <f aca="false">+SUM(W47:AD47)</f>
        <v>39</v>
      </c>
      <c r="BO47" s="1"/>
      <c r="BQ47" s="2"/>
    </row>
    <row r="48" customFormat="false" ht="18.65" hidden="false" customHeight="true" outlineLevel="0" collapsed="false">
      <c r="V48" s="9" t="n">
        <v>6</v>
      </c>
      <c r="W48" s="9" t="str">
        <f aca="false">IF($AD$3=$V48,$AA$3,"")</f>
        <v/>
      </c>
      <c r="X48" s="67" t="str">
        <f aca="false">IF($AD$4=$V48,$AA$4,"")</f>
        <v/>
      </c>
      <c r="Y48" s="67" t="str">
        <f aca="false">IF($AD$5=$V48,$AA$5,"")</f>
        <v/>
      </c>
      <c r="Z48" s="67" t="n">
        <f aca="false">IF($AD$6=$V48,$AA$6,"")</f>
        <v>40</v>
      </c>
      <c r="AA48" s="67" t="str">
        <f aca="false">IF($AD$7=$V48,$AA$7,"")</f>
        <v/>
      </c>
      <c r="AB48" s="67" t="str">
        <f aca="false">IF($AD$8=$V48,$AA$8,"")</f>
        <v/>
      </c>
      <c r="AC48" s="9" t="str">
        <f aca="false">IF($AD$9=$V48,$AA$9,"")</f>
        <v/>
      </c>
      <c r="AD48" s="9" t="str">
        <f aca="false">IF($AD$10=$V48,$AA$10,"")</f>
        <v/>
      </c>
      <c r="AE48" s="9" t="n">
        <f aca="false">+SUM(W48:AD48)</f>
        <v>40</v>
      </c>
      <c r="BO48" s="1"/>
      <c r="BQ48" s="2"/>
    </row>
    <row r="49" customFormat="false" ht="18.65" hidden="false" customHeight="true" outlineLevel="0" collapsed="false">
      <c r="V49" s="9" t="n">
        <v>7</v>
      </c>
      <c r="W49" s="9" t="str">
        <f aca="false">IF($AD$3=$V49,$AA$3,"")</f>
        <v/>
      </c>
      <c r="X49" s="9" t="str">
        <f aca="false">IF($AD$4=$V49,$AA$4,"")</f>
        <v/>
      </c>
      <c r="Y49" s="9" t="str">
        <f aca="false">IF($AD$5=$V49,$AA$5,"")</f>
        <v/>
      </c>
      <c r="Z49" s="9" t="str">
        <f aca="false">IF($AD$6=$V49,$AA$6,"")</f>
        <v/>
      </c>
      <c r="AA49" s="9" t="str">
        <f aca="false">IF($AD$7=$V49,$AA$7,"")</f>
        <v/>
      </c>
      <c r="AB49" s="9" t="str">
        <f aca="false">IF($AD$8=$V49,$AA$8,"")</f>
        <v/>
      </c>
      <c r="AC49" s="67" t="n">
        <f aca="false">IF($AD$9=$V49,$AA$9,"")</f>
        <v>0</v>
      </c>
      <c r="AD49" s="9" t="str">
        <f aca="false">IF($AD$10=$V49,$AA$10,"")</f>
        <v/>
      </c>
      <c r="AE49" s="9" t="n">
        <f aca="false">+SUM(W49:AD49)</f>
        <v>0</v>
      </c>
      <c r="BO49" s="1"/>
      <c r="BQ49" s="2"/>
    </row>
    <row r="50" customFormat="false" ht="18.65" hidden="false" customHeight="true" outlineLevel="0" collapsed="false">
      <c r="V50" s="9" t="n">
        <v>8</v>
      </c>
      <c r="W50" s="9" t="str">
        <f aca="false">IF($AD$3=$V50,$AA$3,"")</f>
        <v/>
      </c>
      <c r="X50" s="9" t="str">
        <f aca="false">IF($AD$4=$V50,$AA$4,"")</f>
        <v/>
      </c>
      <c r="Y50" s="9" t="str">
        <f aca="false">IF($AD$5=$V50,$AA$5,"")</f>
        <v/>
      </c>
      <c r="Z50" s="9" t="str">
        <f aca="false">IF($AD$6=$V50,$AA$6,"")</f>
        <v/>
      </c>
      <c r="AA50" s="9" t="str">
        <f aca="false">IF($AD$7=$V50,$AA$7,"")</f>
        <v/>
      </c>
      <c r="AB50" s="9" t="str">
        <f aca="false">IF($AD$8=$V50,$AA$8,"")</f>
        <v/>
      </c>
      <c r="AC50" s="9" t="str">
        <f aca="false">IF($AD$9=$V50,$AA$9,"")</f>
        <v/>
      </c>
      <c r="AD50" s="67" t="n">
        <f aca="false">IF($AD$10=$V50,$AA$10,"")</f>
        <v>0</v>
      </c>
      <c r="AE50" s="9" t="n">
        <f aca="false">+SUM(W50:AD50)</f>
        <v>0</v>
      </c>
      <c r="BO50" s="1"/>
      <c r="BQ50" s="2"/>
    </row>
    <row r="51" customFormat="false" ht="18.65" hidden="false" customHeight="true" outlineLevel="0" collapsed="false">
      <c r="BO51" s="1"/>
      <c r="BQ51" s="2"/>
    </row>
    <row r="52" customFormat="false" ht="18.65" hidden="false" customHeight="true" outlineLevel="0" collapsed="false">
      <c r="BO52" s="1"/>
      <c r="BQ52" s="2"/>
    </row>
    <row r="53" customFormat="false" ht="18.65" hidden="false" customHeight="true" outlineLevel="0" collapsed="false">
      <c r="BO53" s="1"/>
      <c r="BQ53" s="2"/>
    </row>
  </sheetData>
  <mergeCells count="78">
    <mergeCell ref="A1:B2"/>
    <mergeCell ref="C1:R1"/>
    <mergeCell ref="C2:D2"/>
    <mergeCell ref="E2:F2"/>
    <mergeCell ref="G2:H2"/>
    <mergeCell ref="I2:J2"/>
    <mergeCell ref="K2:L2"/>
    <mergeCell ref="M2:N2"/>
    <mergeCell ref="O2:P2"/>
    <mergeCell ref="Q2:R2"/>
    <mergeCell ref="A3:A10"/>
    <mergeCell ref="F12:H12"/>
    <mergeCell ref="N13:P13"/>
    <mergeCell ref="A15:B16"/>
    <mergeCell ref="C15:P15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3:D23"/>
    <mergeCell ref="E23:F23"/>
    <mergeCell ref="G23:H23"/>
    <mergeCell ref="I23:J23"/>
    <mergeCell ref="K23:L23"/>
    <mergeCell ref="M23:N23"/>
    <mergeCell ref="O23:P23"/>
    <mergeCell ref="C24:D24"/>
    <mergeCell ref="E24:F24"/>
    <mergeCell ref="G24:H24"/>
    <mergeCell ref="I24:J24"/>
    <mergeCell ref="K24:L24"/>
    <mergeCell ref="M24:N24"/>
    <mergeCell ref="O24:P24"/>
  </mergeCells>
  <dataValidations count="3">
    <dataValidation allowBlank="true" error="value between 0 - 9 " errorStyle="stop" operator="between" showDropDown="false" showErrorMessage="true" showInputMessage="false" sqref="S3:U10 L7 P9 R10" type="whole">
      <formula1>0</formula1>
      <formula2>9</formula2>
    </dataValidation>
    <dataValidation allowBlank="true" error="value between 0 - 9 " errorStyle="stop" operator="between" prompt="home score&#10;" showDropDown="false" showErrorMessage="true" showInputMessage="true" sqref="C3:E3 G3:G4 I3:I5 K3:K10 M3:M7 O3:O9 Q3:Q10 C4:C9 E4:F4 E5:E10 G5:H5 G6:G10 I6:J6 I7:I10 M8:N8 C10 M10" type="whole">
      <formula1>0</formula1>
      <formula2>9</formula2>
    </dataValidation>
    <dataValidation allowBlank="true" error="value between 0 - 9 " errorStyle="stop" operator="between" prompt="Away Score" showDropDown="false" showErrorMessage="true" showInputMessage="true" sqref="F3 H3:H4 J3:J5 L3:L6 N3:N7 P3:P8 R3:R9 D4:D10 F5:F10 H6:H10 J7:J10 L8:L10 N9:N10 P10" type="whole">
      <formula1>0</formula1>
      <formula2>9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D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078125" defaultRowHeight="12.75" zeroHeight="false" outlineLevelRow="0" outlineLevelCol="0"/>
  <cols>
    <col collapsed="false" customWidth="true" hidden="false" outlineLevel="0" max="1" min="1" style="1" width="2.97"/>
    <col collapsed="false" customWidth="true" hidden="false" outlineLevel="0" max="2" min="2" style="1" width="13.1"/>
    <col collapsed="false" customWidth="true" hidden="false" outlineLevel="0" max="16" min="3" style="1" width="5.66"/>
    <col collapsed="false" customWidth="true" hidden="true" outlineLevel="0" max="18" min="17" style="1" width="4.85"/>
    <col collapsed="false" customWidth="true" hidden="false" outlineLevel="0" max="19" min="19" style="2" width="5.75"/>
    <col collapsed="false" customWidth="true" hidden="true" outlineLevel="0" max="20" min="20" style="2" width="5.75"/>
    <col collapsed="false" customWidth="true" hidden="true" outlineLevel="0" max="21" min="21" style="2" width="6.61"/>
    <col collapsed="false" customWidth="true" hidden="true" outlineLevel="0" max="24" min="22" style="1" width="8.98"/>
    <col collapsed="false" customWidth="true" hidden="true" outlineLevel="0" max="25" min="25" style="1" width="9.98"/>
    <col collapsed="false" customWidth="true" hidden="true" outlineLevel="0" max="66" min="26" style="1" width="8.98"/>
    <col collapsed="false" customWidth="true" hidden="true" outlineLevel="0" max="68" min="67" style="2" width="8.98"/>
    <col collapsed="false" customWidth="true" hidden="true" outlineLevel="0" max="88" min="69" style="1" width="8.98"/>
    <col collapsed="false" customWidth="true" hidden="true" outlineLevel="0" max="89" min="89" style="1" width="6.61"/>
    <col collapsed="false" customWidth="true" hidden="true" outlineLevel="0" max="130" min="90" style="1" width="8.98"/>
    <col collapsed="false" customWidth="true" hidden="false" outlineLevel="0" max="134" min="134" style="1" width="22.07"/>
  </cols>
  <sheetData>
    <row r="1" customFormat="false" ht="18.65" hidden="false" customHeight="true" outlineLevel="0" collapsed="false">
      <c r="A1" s="3" t="s">
        <v>28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9" customFormat="true" ht="18.65" hidden="false" customHeight="true" outlineLevel="0" collapsed="false">
      <c r="A2" s="3"/>
      <c r="B2" s="3"/>
      <c r="C2" s="68" t="str">
        <f aca="false">+B3</f>
        <v>Builders</v>
      </c>
      <c r="D2" s="68"/>
      <c r="E2" s="69" t="str">
        <f aca="false">+B4</f>
        <v>Jokers</v>
      </c>
      <c r="F2" s="69"/>
      <c r="G2" s="69" t="str">
        <f aca="false">+B5</f>
        <v>Kitch</v>
      </c>
      <c r="H2" s="69"/>
      <c r="I2" s="69" t="str">
        <f aca="false">+B6</f>
        <v>PBCC</v>
      </c>
      <c r="J2" s="69"/>
      <c r="K2" s="69" t="str">
        <f aca="false">+B7</f>
        <v>3HS</v>
      </c>
      <c r="L2" s="69"/>
      <c r="M2" s="69" t="str">
        <f aca="false">+B8</f>
        <v>SCCC</v>
      </c>
      <c r="N2" s="69"/>
      <c r="O2" s="69" t="n">
        <f aca="false">+B9</f>
        <v>0</v>
      </c>
      <c r="P2" s="69"/>
      <c r="Q2" s="6" t="n">
        <f aca="false">+B10</f>
        <v>0</v>
      </c>
      <c r="R2" s="6"/>
      <c r="S2" s="7"/>
      <c r="T2" s="7"/>
      <c r="U2" s="7"/>
      <c r="V2" s="8"/>
      <c r="W2" s="8" t="s">
        <v>2</v>
      </c>
      <c r="X2" s="8" t="s">
        <v>3</v>
      </c>
      <c r="Y2" s="8" t="s">
        <v>4</v>
      </c>
      <c r="Z2" s="8" t="s">
        <v>5</v>
      </c>
      <c r="AA2" s="8" t="s">
        <v>6</v>
      </c>
      <c r="AB2" s="8" t="s">
        <v>7</v>
      </c>
      <c r="AD2" s="9" t="s">
        <v>8</v>
      </c>
      <c r="AH2" s="10" t="s">
        <v>9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1"/>
      <c r="AT2" s="10"/>
      <c r="AU2" s="10"/>
      <c r="AV2" s="10"/>
      <c r="AW2" s="7"/>
      <c r="AX2" s="7"/>
      <c r="AY2" s="7"/>
      <c r="AZ2" s="7"/>
      <c r="BA2" s="10" t="s">
        <v>10</v>
      </c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7"/>
      <c r="BQ2" s="7"/>
      <c r="BS2" s="10" t="s">
        <v>2</v>
      </c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</row>
    <row r="3" customFormat="false" ht="18.65" hidden="false" customHeight="true" outlineLevel="0" collapsed="false">
      <c r="A3" s="12" t="s">
        <v>11</v>
      </c>
      <c r="B3" s="70" t="s">
        <v>29</v>
      </c>
      <c r="C3" s="14"/>
      <c r="D3" s="14"/>
      <c r="E3" s="15" t="n">
        <v>5</v>
      </c>
      <c r="F3" s="16" t="n">
        <f aca="false">+IF(E3="","",9-E3)</f>
        <v>4</v>
      </c>
      <c r="G3" s="15" t="n">
        <v>4</v>
      </c>
      <c r="H3" s="16" t="n">
        <f aca="false">+IF(G3="","",9-G3)</f>
        <v>5</v>
      </c>
      <c r="I3" s="15" t="n">
        <v>4</v>
      </c>
      <c r="J3" s="16" t="n">
        <f aca="false">+IF(I3="","",9-I3)</f>
        <v>5</v>
      </c>
      <c r="K3" s="15" t="n">
        <v>4</v>
      </c>
      <c r="L3" s="16" t="n">
        <f aca="false">+IF(K3="","",9-K3)</f>
        <v>5</v>
      </c>
      <c r="M3" s="15" t="n">
        <v>3</v>
      </c>
      <c r="N3" s="16" t="n">
        <f aca="false">+IF(M3="","",9-M3)</f>
        <v>6</v>
      </c>
      <c r="O3" s="15"/>
      <c r="P3" s="16" t="str">
        <f aca="false">+IF(O3="","",9-O3)</f>
        <v/>
      </c>
      <c r="Q3" s="15"/>
      <c r="R3" s="16" t="str">
        <f aca="false">+IF(Q3="","",9-Q3)</f>
        <v/>
      </c>
      <c r="S3" s="17"/>
      <c r="T3" s="17"/>
      <c r="U3" s="17"/>
      <c r="V3" s="10" t="str">
        <f aca="false">+B3</f>
        <v>Builders</v>
      </c>
      <c r="W3" s="11" t="n">
        <f aca="false">COUNTIF($BS$3:$CH$10,V3)</f>
        <v>10</v>
      </c>
      <c r="X3" s="11" t="n">
        <f aca="false">COUNTIF($BA$3:$BO$10,V3)</f>
        <v>1</v>
      </c>
      <c r="Y3" s="11" t="n">
        <f aca="false">+W3-X3</f>
        <v>9</v>
      </c>
      <c r="Z3" s="11" t="n">
        <f aca="false">+X3*2</f>
        <v>2</v>
      </c>
      <c r="AA3" s="18" t="n">
        <f aca="false">+(C3+E3+G3+I3+K3+M3+O3+Q3)+SUM(D3:D10)</f>
        <v>37</v>
      </c>
      <c r="AB3" s="19" t="n">
        <f aca="false">+Z3+AA3</f>
        <v>39</v>
      </c>
      <c r="AC3" s="20" t="n">
        <f aca="false">+AB3+0.08</f>
        <v>39.08</v>
      </c>
      <c r="AD3" s="1" t="n">
        <f aca="false">RANK(AC3,$AC$3:$AC$10,0)</f>
        <v>6</v>
      </c>
      <c r="AH3" s="11" t="str">
        <f aca="false">+IF(C3&gt;4,$B3,C$2)</f>
        <v>Builders</v>
      </c>
      <c r="AI3" s="11"/>
      <c r="AJ3" s="11" t="str">
        <f aca="false">+IF(E3&gt;4,$B3,E$2)</f>
        <v>Builders</v>
      </c>
      <c r="AK3" s="11"/>
      <c r="AL3" s="11" t="str">
        <f aca="false">+IF(G3&gt;4,$B3,G$2)</f>
        <v>Kitch</v>
      </c>
      <c r="AM3" s="11"/>
      <c r="AN3" s="11" t="str">
        <f aca="false">+IF(I3&gt;4,$B3,I$2)</f>
        <v>PBCC</v>
      </c>
      <c r="AO3" s="11"/>
      <c r="AP3" s="11" t="str">
        <f aca="false">+IF(K3&gt;4,$B3,K$2)</f>
        <v>3HS</v>
      </c>
      <c r="AQ3" s="11"/>
      <c r="AR3" s="11" t="str">
        <f aca="false">+IF(M3&gt;4,$B3,M$2)</f>
        <v>SCCC</v>
      </c>
      <c r="AS3" s="11"/>
      <c r="AT3" s="11" t="n">
        <f aca="false">+IF(O3&gt;4,$B3,O$2)</f>
        <v>0</v>
      </c>
      <c r="AU3" s="11"/>
      <c r="AV3" s="11" t="n">
        <f aca="false">+IF(Q3&gt;4,$B3,Q$2)</f>
        <v>0</v>
      </c>
      <c r="AW3" s="2"/>
      <c r="AX3" s="2"/>
      <c r="AY3" s="2"/>
      <c r="AZ3" s="2"/>
      <c r="BA3" s="11" t="str">
        <f aca="false">IF(C3="","",AH3)</f>
        <v/>
      </c>
      <c r="BB3" s="11" t="str">
        <f aca="false">IF(D3="","",AI3)</f>
        <v/>
      </c>
      <c r="BC3" s="11" t="str">
        <f aca="false">IF(E3="","",AJ3)</f>
        <v>Builders</v>
      </c>
      <c r="BD3" s="11"/>
      <c r="BE3" s="11" t="str">
        <f aca="false">IF(G3="","",AL3)</f>
        <v>Kitch</v>
      </c>
      <c r="BF3" s="11"/>
      <c r="BG3" s="11" t="str">
        <f aca="false">IF(I3="","",AN3)</f>
        <v>PBCC</v>
      </c>
      <c r="BH3" s="11"/>
      <c r="BI3" s="11" t="str">
        <f aca="false">IF(K3="","",AP3)</f>
        <v>3HS</v>
      </c>
      <c r="BJ3" s="11"/>
      <c r="BK3" s="11" t="str">
        <f aca="false">IF(M3="","",AR3)</f>
        <v>SCCC</v>
      </c>
      <c r="BL3" s="11"/>
      <c r="BM3" s="11" t="str">
        <f aca="false">IF(O3="","",AT3)</f>
        <v/>
      </c>
      <c r="BN3" s="11"/>
      <c r="BO3" s="11" t="str">
        <f aca="false">IF(Q3="","",AV3)</f>
        <v/>
      </c>
      <c r="BQ3" s="2"/>
      <c r="BS3" s="11" t="str">
        <f aca="false">+IF(C3="","",$B3)</f>
        <v/>
      </c>
      <c r="BT3" s="11" t="str">
        <f aca="false">+IF(D3="","",$C$2)</f>
        <v/>
      </c>
      <c r="BU3" s="11" t="str">
        <f aca="false">+IF(E3="","",$B3)</f>
        <v>Builders</v>
      </c>
      <c r="BV3" s="11" t="str">
        <f aca="false">+IF(F3="","",$E$2)</f>
        <v>Jokers</v>
      </c>
      <c r="BW3" s="11" t="str">
        <f aca="false">+IF(G3="","",$B3)</f>
        <v>Builders</v>
      </c>
      <c r="BX3" s="11" t="str">
        <f aca="false">+IF(H3="","",$G$2)</f>
        <v>Kitch</v>
      </c>
      <c r="BY3" s="11" t="str">
        <f aca="false">+IF(I3="","",$B3)</f>
        <v>Builders</v>
      </c>
      <c r="BZ3" s="11" t="str">
        <f aca="false">+IF(J3="","",$I$2)</f>
        <v>PBCC</v>
      </c>
      <c r="CA3" s="11" t="str">
        <f aca="false">+IF(K3="","",$B3)</f>
        <v>Builders</v>
      </c>
      <c r="CB3" s="11" t="str">
        <f aca="false">+IF(L3="","",$K$2)</f>
        <v>3HS</v>
      </c>
      <c r="CC3" s="11" t="str">
        <f aca="false">+IF(M3="","",$B3)</f>
        <v>Builders</v>
      </c>
      <c r="CD3" s="11" t="str">
        <f aca="false">+IF(N3="","",$M$2)</f>
        <v>SCCC</v>
      </c>
      <c r="CE3" s="11" t="str">
        <f aca="false">+IF(O3="","",$B3)</f>
        <v/>
      </c>
      <c r="CF3" s="11" t="str">
        <f aca="false">+IF(P3="","",$O$2)</f>
        <v/>
      </c>
      <c r="CG3" s="11" t="str">
        <f aca="false">+IF(Q3="","",$B3)</f>
        <v/>
      </c>
      <c r="CH3" s="11" t="str">
        <f aca="false">+IF(R3="","",$Q$2)</f>
        <v/>
      </c>
    </row>
    <row r="4" customFormat="false" ht="18.65" hidden="false" customHeight="true" outlineLevel="0" collapsed="false">
      <c r="A4" s="12"/>
      <c r="B4" s="71" t="s">
        <v>30</v>
      </c>
      <c r="C4" s="15" t="n">
        <v>6</v>
      </c>
      <c r="D4" s="16" t="n">
        <f aca="false">+IF(C4="","",9-C4)</f>
        <v>3</v>
      </c>
      <c r="E4" s="14"/>
      <c r="F4" s="14"/>
      <c r="G4" s="15" t="n">
        <v>6</v>
      </c>
      <c r="H4" s="16" t="n">
        <f aca="false">+IF(G4="","",9-G4)</f>
        <v>3</v>
      </c>
      <c r="I4" s="15" t="n">
        <v>0</v>
      </c>
      <c r="J4" s="16" t="n">
        <f aca="false">+IF(I4="","",9-I4)</f>
        <v>9</v>
      </c>
      <c r="K4" s="15" t="n">
        <v>2</v>
      </c>
      <c r="L4" s="16" t="n">
        <f aca="false">+IF(K4="","",9-K4)</f>
        <v>7</v>
      </c>
      <c r="M4" s="15" t="n">
        <v>5</v>
      </c>
      <c r="N4" s="16" t="n">
        <f aca="false">+IF(M4="","",9-M4)</f>
        <v>4</v>
      </c>
      <c r="O4" s="15"/>
      <c r="P4" s="16" t="str">
        <f aca="false">+IF(O4="","",9-O4)</f>
        <v/>
      </c>
      <c r="Q4" s="15"/>
      <c r="R4" s="16" t="str">
        <f aca="false">+IF(Q4="","",9-Q4)</f>
        <v/>
      </c>
      <c r="S4" s="17"/>
      <c r="T4" s="17"/>
      <c r="U4" s="17"/>
      <c r="V4" s="10" t="str">
        <f aca="false">+B4</f>
        <v>Jokers</v>
      </c>
      <c r="W4" s="11" t="n">
        <f aca="false">COUNTIF($BS$3:$CH$10,V4)</f>
        <v>10</v>
      </c>
      <c r="X4" s="11" t="n">
        <f aca="false">COUNTIF($BA$3:$BO$10,V4)</f>
        <v>5</v>
      </c>
      <c r="Y4" s="11" t="n">
        <f aca="false">+W4-X4</f>
        <v>5</v>
      </c>
      <c r="Z4" s="11" t="n">
        <f aca="false">+X4*2</f>
        <v>10</v>
      </c>
      <c r="AA4" s="18" t="n">
        <f aca="false">+(C4+E4+G4+I4+K4+M4+O4+Q4)+SUM(F3:F10)</f>
        <v>38</v>
      </c>
      <c r="AB4" s="19" t="n">
        <f aca="false">+Z4+AA4</f>
        <v>48</v>
      </c>
      <c r="AC4" s="20" t="n">
        <f aca="false">+AB4+0.07</f>
        <v>48.07</v>
      </c>
      <c r="AD4" s="1" t="n">
        <f aca="false">RANK(AC4,$AC$3:$AC$10,0)</f>
        <v>5</v>
      </c>
      <c r="AH4" s="11" t="str">
        <f aca="false">+IF(C4&gt;4,$B4,C$2)</f>
        <v>Jokers</v>
      </c>
      <c r="AI4" s="11"/>
      <c r="AJ4" s="11" t="str">
        <f aca="false">+IF(E4&gt;4,$B4,E$2)</f>
        <v>Jokers</v>
      </c>
      <c r="AK4" s="11"/>
      <c r="AL4" s="11" t="str">
        <f aca="false">+IF(G4&gt;4,$B4,G$2)</f>
        <v>Jokers</v>
      </c>
      <c r="AM4" s="11"/>
      <c r="AN4" s="11" t="str">
        <f aca="false">+IF(I4&gt;4,$B4,I$2)</f>
        <v>PBCC</v>
      </c>
      <c r="AO4" s="11"/>
      <c r="AP4" s="11" t="str">
        <f aca="false">+IF(K4&gt;4,$B4,K$2)</f>
        <v>3HS</v>
      </c>
      <c r="AQ4" s="11"/>
      <c r="AR4" s="11" t="str">
        <f aca="false">+IF(M4&gt;4,$B4,M$2)</f>
        <v>Jokers</v>
      </c>
      <c r="AS4" s="11"/>
      <c r="AT4" s="11" t="n">
        <f aca="false">+IF(O4&gt;4,$B4,O$2)</f>
        <v>0</v>
      </c>
      <c r="AU4" s="11"/>
      <c r="AV4" s="11" t="n">
        <f aca="false">+IF(Q4&gt;4,$B4,Q$2)</f>
        <v>0</v>
      </c>
      <c r="AW4" s="2"/>
      <c r="AX4" s="2"/>
      <c r="AY4" s="2"/>
      <c r="AZ4" s="2"/>
      <c r="BA4" s="11" t="str">
        <f aca="false">IF(C4="","",AH4)</f>
        <v>Jokers</v>
      </c>
      <c r="BB4" s="11"/>
      <c r="BC4" s="11" t="str">
        <f aca="false">IF(E4="","",AJ4)</f>
        <v/>
      </c>
      <c r="BD4" s="11"/>
      <c r="BE4" s="11" t="str">
        <f aca="false">IF(G4="","",AL4)</f>
        <v>Jokers</v>
      </c>
      <c r="BF4" s="11"/>
      <c r="BG4" s="11" t="str">
        <f aca="false">IF(I4="","",AN4)</f>
        <v>PBCC</v>
      </c>
      <c r="BH4" s="11"/>
      <c r="BI4" s="11" t="str">
        <f aca="false">IF(K4="","",AP4)</f>
        <v>3HS</v>
      </c>
      <c r="BJ4" s="11"/>
      <c r="BK4" s="11" t="str">
        <f aca="false">IF(M4="","",AR4)</f>
        <v>Jokers</v>
      </c>
      <c r="BL4" s="11"/>
      <c r="BM4" s="11" t="str">
        <f aca="false">IF(O4="","",AT4)</f>
        <v/>
      </c>
      <c r="BN4" s="11"/>
      <c r="BO4" s="11" t="str">
        <f aca="false">IF(Q4="","",AV4)</f>
        <v/>
      </c>
      <c r="BQ4" s="2"/>
      <c r="BS4" s="11" t="str">
        <f aca="false">+IF(C4="","",$B4)</f>
        <v>Jokers</v>
      </c>
      <c r="BT4" s="11" t="str">
        <f aca="false">+IF(D4="","",$C$2)</f>
        <v>Builders</v>
      </c>
      <c r="BU4" s="11" t="str">
        <f aca="false">+IF(E4="","",$B4)</f>
        <v/>
      </c>
      <c r="BV4" s="11" t="str">
        <f aca="false">+IF(F4="","",$E$2)</f>
        <v/>
      </c>
      <c r="BW4" s="11" t="str">
        <f aca="false">+IF(G4="","",$B4)</f>
        <v>Jokers</v>
      </c>
      <c r="BX4" s="11" t="str">
        <f aca="false">+IF(H4="","",$G$2)</f>
        <v>Kitch</v>
      </c>
      <c r="BY4" s="11" t="str">
        <f aca="false">+IF(I4="","",$B4)</f>
        <v>Jokers</v>
      </c>
      <c r="BZ4" s="11" t="str">
        <f aca="false">+IF(J4="","",$I$2)</f>
        <v>PBCC</v>
      </c>
      <c r="CA4" s="11" t="str">
        <f aca="false">+IF(K4="","",$B4)</f>
        <v>Jokers</v>
      </c>
      <c r="CB4" s="11" t="str">
        <f aca="false">+IF(L4="","",$K$2)</f>
        <v>3HS</v>
      </c>
      <c r="CC4" s="11" t="str">
        <f aca="false">+IF(M4="","",$B4)</f>
        <v>Jokers</v>
      </c>
      <c r="CD4" s="11" t="str">
        <f aca="false">+IF(N4="","",$M$2)</f>
        <v>SCCC</v>
      </c>
      <c r="CE4" s="11" t="str">
        <f aca="false">+IF(O4="","",$B4)</f>
        <v/>
      </c>
      <c r="CF4" s="11" t="str">
        <f aca="false">+IF(P4="","",$O$2)</f>
        <v/>
      </c>
      <c r="CG4" s="11" t="str">
        <f aca="false">+IF(Q4="","",$B4)</f>
        <v/>
      </c>
      <c r="CH4" s="11" t="str">
        <f aca="false">+IF(R4="","",$Q$2)</f>
        <v/>
      </c>
    </row>
    <row r="5" customFormat="false" ht="18.65" hidden="false" customHeight="true" outlineLevel="0" collapsed="false">
      <c r="A5" s="12"/>
      <c r="B5" s="71" t="s">
        <v>31</v>
      </c>
      <c r="C5" s="15" t="n">
        <v>5</v>
      </c>
      <c r="D5" s="16" t="n">
        <f aca="false">+IF(C5="","",9-C5)</f>
        <v>4</v>
      </c>
      <c r="E5" s="15" t="n">
        <v>3</v>
      </c>
      <c r="F5" s="16" t="n">
        <f aca="false">+IF(E5="","",9-E5)</f>
        <v>6</v>
      </c>
      <c r="G5" s="14"/>
      <c r="H5" s="14"/>
      <c r="I5" s="15" t="n">
        <v>5</v>
      </c>
      <c r="J5" s="16" t="n">
        <f aca="false">+IF(I5="","",9-I5)</f>
        <v>4</v>
      </c>
      <c r="K5" s="15" t="n">
        <v>5</v>
      </c>
      <c r="L5" s="16" t="n">
        <f aca="false">+IF(K5="","",9-K5)</f>
        <v>4</v>
      </c>
      <c r="M5" s="15" t="n">
        <v>6</v>
      </c>
      <c r="N5" s="16" t="n">
        <f aca="false">+IF(M5="","",9-M5)</f>
        <v>3</v>
      </c>
      <c r="O5" s="15"/>
      <c r="P5" s="16" t="str">
        <f aca="false">+IF(O5="","",9-O5)</f>
        <v/>
      </c>
      <c r="Q5" s="15"/>
      <c r="R5" s="16" t="str">
        <f aca="false">+IF(Q5="","",9-Q5)</f>
        <v/>
      </c>
      <c r="S5" s="17"/>
      <c r="T5" s="17"/>
      <c r="U5" s="17"/>
      <c r="V5" s="10" t="str">
        <f aca="false">+B5</f>
        <v>Kitch</v>
      </c>
      <c r="W5" s="11" t="n">
        <f aca="false">COUNTIF($BS$3:$CH$10,V5)</f>
        <v>10</v>
      </c>
      <c r="X5" s="11" t="n">
        <f aca="false">COUNTIF($BA$3:$BO$10,V5)</f>
        <v>7</v>
      </c>
      <c r="Y5" s="11" t="n">
        <f aca="false">+W5-X5</f>
        <v>3</v>
      </c>
      <c r="Z5" s="11" t="n">
        <f aca="false">+X5*2</f>
        <v>14</v>
      </c>
      <c r="AA5" s="18" t="n">
        <f aca="false">+(C5+E5+G5+I5+K5+M5+O5+Q5)+SUM(H3:H10)</f>
        <v>47</v>
      </c>
      <c r="AB5" s="19" t="n">
        <f aca="false">+Z5+AA5</f>
        <v>61</v>
      </c>
      <c r="AC5" s="20" t="n">
        <f aca="false">+AB5+0.06</f>
        <v>61.06</v>
      </c>
      <c r="AD5" s="1" t="n">
        <f aca="false">RANK(AC5,$AC$3:$AC$10,0)</f>
        <v>2</v>
      </c>
      <c r="AH5" s="11" t="str">
        <f aca="false">+IF(C5&gt;4,$B5,C$2)</f>
        <v>Kitch</v>
      </c>
      <c r="AI5" s="11"/>
      <c r="AJ5" s="11" t="str">
        <f aca="false">+IF(E5&gt;4,$B5,E$2)</f>
        <v>Jokers</v>
      </c>
      <c r="AK5" s="11"/>
      <c r="AL5" s="11" t="str">
        <f aca="false">+IF(G5&gt;4,$B5,G$2)</f>
        <v>Kitch</v>
      </c>
      <c r="AM5" s="11"/>
      <c r="AN5" s="11" t="str">
        <f aca="false">+IF(I5&gt;4,$B5,I$2)</f>
        <v>Kitch</v>
      </c>
      <c r="AO5" s="11"/>
      <c r="AP5" s="11" t="str">
        <f aca="false">+IF(K5&gt;4,$B5,K$2)</f>
        <v>Kitch</v>
      </c>
      <c r="AQ5" s="11"/>
      <c r="AR5" s="11" t="str">
        <f aca="false">+IF(M5&gt;4,$B5,M$2)</f>
        <v>Kitch</v>
      </c>
      <c r="AS5" s="11"/>
      <c r="AT5" s="11" t="n">
        <f aca="false">+IF(O5&gt;4,$B5,O$2)</f>
        <v>0</v>
      </c>
      <c r="AU5" s="11"/>
      <c r="AV5" s="11" t="n">
        <f aca="false">+IF(Q5&gt;4,$B5,Q$2)</f>
        <v>0</v>
      </c>
      <c r="AW5" s="2"/>
      <c r="AX5" s="2"/>
      <c r="AY5" s="2"/>
      <c r="AZ5" s="2"/>
      <c r="BA5" s="11" t="str">
        <f aca="false">IF(C5="","",AH5)</f>
        <v>Kitch</v>
      </c>
      <c r="BB5" s="11"/>
      <c r="BC5" s="11" t="str">
        <f aca="false">IF(E5="","",AJ5)</f>
        <v>Jokers</v>
      </c>
      <c r="BD5" s="11"/>
      <c r="BE5" s="11" t="str">
        <f aca="false">IF(G5="","",AL5)</f>
        <v/>
      </c>
      <c r="BF5" s="11"/>
      <c r="BG5" s="11" t="str">
        <f aca="false">IF(I5="","",AN5)</f>
        <v>Kitch</v>
      </c>
      <c r="BH5" s="11"/>
      <c r="BI5" s="11" t="str">
        <f aca="false">IF(K5="","",AP5)</f>
        <v>Kitch</v>
      </c>
      <c r="BJ5" s="11"/>
      <c r="BK5" s="11" t="str">
        <f aca="false">IF(M5="","",AR5)</f>
        <v>Kitch</v>
      </c>
      <c r="BL5" s="11"/>
      <c r="BM5" s="11" t="str">
        <f aca="false">IF(O5="","",AT5)</f>
        <v/>
      </c>
      <c r="BN5" s="11"/>
      <c r="BO5" s="11" t="str">
        <f aca="false">IF(Q5="","",AV5)</f>
        <v/>
      </c>
      <c r="BQ5" s="2"/>
      <c r="BS5" s="11" t="str">
        <f aca="false">+IF(C5="","",$B5)</f>
        <v>Kitch</v>
      </c>
      <c r="BT5" s="11" t="str">
        <f aca="false">+IF(D5="","",$C$2)</f>
        <v>Builders</v>
      </c>
      <c r="BU5" s="11" t="str">
        <f aca="false">+IF(E5="","",$B5)</f>
        <v>Kitch</v>
      </c>
      <c r="BV5" s="11" t="str">
        <f aca="false">+IF(F5="","",$E$2)</f>
        <v>Jokers</v>
      </c>
      <c r="BW5" s="11" t="str">
        <f aca="false">+IF(G5="","",$B5)</f>
        <v/>
      </c>
      <c r="BX5" s="11" t="str">
        <f aca="false">+IF(H5="","",$G$2)</f>
        <v/>
      </c>
      <c r="BY5" s="11" t="str">
        <f aca="false">+IF(I5="","",$B5)</f>
        <v>Kitch</v>
      </c>
      <c r="BZ5" s="11" t="str">
        <f aca="false">+IF(J5="","",$I$2)</f>
        <v>PBCC</v>
      </c>
      <c r="CA5" s="11" t="str">
        <f aca="false">+IF(K5="","",$B5)</f>
        <v>Kitch</v>
      </c>
      <c r="CB5" s="11" t="str">
        <f aca="false">+IF(L5="","",$K$2)</f>
        <v>3HS</v>
      </c>
      <c r="CC5" s="11" t="str">
        <f aca="false">+IF(M5="","",$B5)</f>
        <v>Kitch</v>
      </c>
      <c r="CD5" s="11" t="str">
        <f aca="false">+IF(N5="","",$M$2)</f>
        <v>SCCC</v>
      </c>
      <c r="CE5" s="11" t="str">
        <f aca="false">+IF(O5="","",$B5)</f>
        <v/>
      </c>
      <c r="CF5" s="11" t="str">
        <f aca="false">+IF(P5="","",$O$2)</f>
        <v/>
      </c>
      <c r="CG5" s="11" t="str">
        <f aca="false">+IF(Q5="","",$B5)</f>
        <v/>
      </c>
      <c r="CH5" s="11" t="str">
        <f aca="false">+IF(R5="","",$Q$2)</f>
        <v/>
      </c>
    </row>
    <row r="6" customFormat="false" ht="18.65" hidden="false" customHeight="true" outlineLevel="0" collapsed="false">
      <c r="A6" s="12"/>
      <c r="B6" s="71" t="s">
        <v>32</v>
      </c>
      <c r="C6" s="15" t="n">
        <v>5</v>
      </c>
      <c r="D6" s="16" t="n">
        <f aca="false">+IF(C6="","",9-C6)</f>
        <v>4</v>
      </c>
      <c r="E6" s="15" t="n">
        <v>4</v>
      </c>
      <c r="F6" s="16" t="n">
        <f aca="false">+IF(E6="","",9-E6)</f>
        <v>5</v>
      </c>
      <c r="G6" s="15" t="n">
        <v>3</v>
      </c>
      <c r="H6" s="16" t="n">
        <f aca="false">+IF(G6="","",9-G6)</f>
        <v>6</v>
      </c>
      <c r="I6" s="14"/>
      <c r="J6" s="14"/>
      <c r="K6" s="15" t="n">
        <v>5</v>
      </c>
      <c r="L6" s="16" t="n">
        <f aca="false">+IF(K6="","",9-K6)</f>
        <v>4</v>
      </c>
      <c r="M6" s="15" t="n">
        <v>5</v>
      </c>
      <c r="N6" s="16" t="n">
        <f aca="false">+IF(M6="","",9-M6)</f>
        <v>4</v>
      </c>
      <c r="O6" s="15"/>
      <c r="P6" s="16" t="str">
        <f aca="false">+IF(O6="","",9-O6)</f>
        <v/>
      </c>
      <c r="Q6" s="15"/>
      <c r="R6" s="16" t="str">
        <f aca="false">+IF(Q6="","",9-Q6)</f>
        <v/>
      </c>
      <c r="S6" s="17"/>
      <c r="T6" s="17"/>
      <c r="U6" s="17"/>
      <c r="V6" s="10" t="str">
        <f aca="false">+B6</f>
        <v>PBCC</v>
      </c>
      <c r="W6" s="11" t="n">
        <f aca="false">COUNTIF($BS$3:$CH$10,V6)</f>
        <v>10</v>
      </c>
      <c r="X6" s="11" t="n">
        <f aca="false">COUNTIF($BA$3:$BO$10,V6)</f>
        <v>7</v>
      </c>
      <c r="Y6" s="11" t="n">
        <f aca="false">+W6-X6</f>
        <v>3</v>
      </c>
      <c r="Z6" s="11" t="n">
        <f aca="false">+X6*2</f>
        <v>14</v>
      </c>
      <c r="AA6" s="18" t="n">
        <f aca="false">+(C6+E6+G6+I6+K6+M6+O6+Q6)+SUM(J3:J10)</f>
        <v>50</v>
      </c>
      <c r="AB6" s="19" t="n">
        <f aca="false">+Z6+AA6</f>
        <v>64</v>
      </c>
      <c r="AC6" s="20" t="n">
        <f aca="false">+AB6+0.05</f>
        <v>64.05</v>
      </c>
      <c r="AD6" s="1" t="n">
        <f aca="false">RANK(AC6,$AC$3:$AC$10,0)</f>
        <v>1</v>
      </c>
      <c r="AH6" s="11" t="str">
        <f aca="false">+IF(C6&gt;4,$B6,C$2)</f>
        <v>PBCC</v>
      </c>
      <c r="AI6" s="11"/>
      <c r="AJ6" s="11" t="str">
        <f aca="false">+IF(E6&gt;4,$B6,E$2)</f>
        <v>Jokers</v>
      </c>
      <c r="AK6" s="11"/>
      <c r="AL6" s="11" t="str">
        <f aca="false">+IF(G6&gt;4,$B6,G$2)</f>
        <v>Kitch</v>
      </c>
      <c r="AM6" s="11"/>
      <c r="AN6" s="11" t="str">
        <f aca="false">+IF(I6&gt;4,$B6,I$2)</f>
        <v>PBCC</v>
      </c>
      <c r="AO6" s="11"/>
      <c r="AP6" s="11" t="str">
        <f aca="false">+IF(K6&gt;4,$B6,K$2)</f>
        <v>PBCC</v>
      </c>
      <c r="AQ6" s="11"/>
      <c r="AR6" s="11" t="str">
        <f aca="false">+IF(M6&gt;4,$B6,M$2)</f>
        <v>PBCC</v>
      </c>
      <c r="AS6" s="11"/>
      <c r="AT6" s="11" t="n">
        <f aca="false">+IF(O6&gt;4,$B6,O$2)</f>
        <v>0</v>
      </c>
      <c r="AU6" s="11"/>
      <c r="AV6" s="11" t="n">
        <f aca="false">+IF(Q6&gt;4,$B6,Q$2)</f>
        <v>0</v>
      </c>
      <c r="AW6" s="2"/>
      <c r="AX6" s="2"/>
      <c r="AY6" s="2"/>
      <c r="AZ6" s="2"/>
      <c r="BA6" s="11" t="str">
        <f aca="false">IF(C6="","",AH6)</f>
        <v>PBCC</v>
      </c>
      <c r="BB6" s="11"/>
      <c r="BC6" s="11" t="str">
        <f aca="false">IF(E6="","",AJ6)</f>
        <v>Jokers</v>
      </c>
      <c r="BD6" s="11"/>
      <c r="BE6" s="11" t="str">
        <f aca="false">IF(G6="","",AL6)</f>
        <v>Kitch</v>
      </c>
      <c r="BF6" s="11"/>
      <c r="BG6" s="11" t="str">
        <f aca="false">IF(I6="","",AN6)</f>
        <v/>
      </c>
      <c r="BH6" s="11"/>
      <c r="BI6" s="11" t="str">
        <f aca="false">IF(K6="","",AP6)</f>
        <v>PBCC</v>
      </c>
      <c r="BJ6" s="11"/>
      <c r="BK6" s="11" t="str">
        <f aca="false">IF(M6="","",AR6)</f>
        <v>PBCC</v>
      </c>
      <c r="BL6" s="11"/>
      <c r="BM6" s="11" t="str">
        <f aca="false">IF(O6="","",AT6)</f>
        <v/>
      </c>
      <c r="BN6" s="11"/>
      <c r="BO6" s="11" t="str">
        <f aca="false">IF(Q6="","",AV6)</f>
        <v/>
      </c>
      <c r="BQ6" s="2"/>
      <c r="BS6" s="11" t="str">
        <f aca="false">+IF(C6="","",$B6)</f>
        <v>PBCC</v>
      </c>
      <c r="BT6" s="11" t="str">
        <f aca="false">+IF(D6="","",$C$2)</f>
        <v>Builders</v>
      </c>
      <c r="BU6" s="11" t="str">
        <f aca="false">+IF(E6="","",$B6)</f>
        <v>PBCC</v>
      </c>
      <c r="BV6" s="11" t="str">
        <f aca="false">+IF(F6="","",$E$2)</f>
        <v>Jokers</v>
      </c>
      <c r="BW6" s="11" t="str">
        <f aca="false">+IF(G6="","",$B6)</f>
        <v>PBCC</v>
      </c>
      <c r="BX6" s="11" t="str">
        <f aca="false">+IF(H6="","",$G$2)</f>
        <v>Kitch</v>
      </c>
      <c r="BY6" s="11" t="str">
        <f aca="false">+IF(I6="","",$B6)</f>
        <v/>
      </c>
      <c r="BZ6" s="11" t="str">
        <f aca="false">+IF(J6="","",$I$2)</f>
        <v/>
      </c>
      <c r="CA6" s="11" t="str">
        <f aca="false">+IF(K6="","",$B6)</f>
        <v>PBCC</v>
      </c>
      <c r="CB6" s="11" t="str">
        <f aca="false">+IF(L6="","",$K$2)</f>
        <v>3HS</v>
      </c>
      <c r="CC6" s="11" t="str">
        <f aca="false">+IF(M6="","",$B6)</f>
        <v>PBCC</v>
      </c>
      <c r="CD6" s="11" t="str">
        <f aca="false">+IF(N6="","",$M$2)</f>
        <v>SCCC</v>
      </c>
      <c r="CE6" s="11" t="str">
        <f aca="false">+IF(O6="","",$B6)</f>
        <v/>
      </c>
      <c r="CF6" s="11" t="str">
        <f aca="false">+IF(P6="","",$O$2)</f>
        <v/>
      </c>
      <c r="CG6" s="11" t="str">
        <f aca="false">+IF(Q6="","",$B6)</f>
        <v/>
      </c>
      <c r="CH6" s="11" t="str">
        <f aca="false">+IF(R6="","",$Q$2)</f>
        <v/>
      </c>
    </row>
    <row r="7" customFormat="false" ht="18.65" hidden="false" customHeight="true" outlineLevel="0" collapsed="false">
      <c r="A7" s="12"/>
      <c r="B7" s="71" t="s">
        <v>33</v>
      </c>
      <c r="C7" s="15" t="n">
        <v>6</v>
      </c>
      <c r="D7" s="16" t="n">
        <f aca="false">+IF(C7="","",9-C7)</f>
        <v>3</v>
      </c>
      <c r="E7" s="15" t="n">
        <v>8</v>
      </c>
      <c r="F7" s="16" t="n">
        <f aca="false">+IF(E7="","",9-E7)</f>
        <v>1</v>
      </c>
      <c r="G7" s="15" t="n">
        <v>6</v>
      </c>
      <c r="H7" s="16" t="n">
        <f aca="false">+IF(G7="","",9-G7)</f>
        <v>3</v>
      </c>
      <c r="I7" s="15" t="n">
        <v>4</v>
      </c>
      <c r="J7" s="16" t="n">
        <f aca="false">+IF(I7="","",9-I7)</f>
        <v>5</v>
      </c>
      <c r="K7" s="22"/>
      <c r="L7" s="23"/>
      <c r="M7" s="15" t="n">
        <v>1</v>
      </c>
      <c r="N7" s="16" t="n">
        <f aca="false">+IF(M7="","",9-M7)</f>
        <v>8</v>
      </c>
      <c r="O7" s="15"/>
      <c r="P7" s="16" t="str">
        <f aca="false">+IF(O7="","",9-O7)</f>
        <v/>
      </c>
      <c r="Q7" s="15"/>
      <c r="R7" s="16" t="str">
        <f aca="false">+IF(Q7="","",9-Q7)</f>
        <v/>
      </c>
      <c r="S7" s="17"/>
      <c r="T7" s="17"/>
      <c r="U7" s="17"/>
      <c r="V7" s="10" t="str">
        <f aca="false">+B7</f>
        <v>3HS</v>
      </c>
      <c r="W7" s="11" t="n">
        <f aca="false">COUNTIF($BS$3:$CH$10,V7)</f>
        <v>10</v>
      </c>
      <c r="X7" s="11" t="n">
        <f aca="false">COUNTIF($BA$3:$BO$10,V7)</f>
        <v>5</v>
      </c>
      <c r="Y7" s="11" t="n">
        <f aca="false">+W7-X7</f>
        <v>5</v>
      </c>
      <c r="Z7" s="11" t="n">
        <f aca="false">+X7*2</f>
        <v>10</v>
      </c>
      <c r="AA7" s="18" t="n">
        <f aca="false">+(C7+E7+G7+I7+K7+M7+O7+Q7)+SUM(L3:L10)</f>
        <v>47</v>
      </c>
      <c r="AB7" s="19" t="n">
        <f aca="false">+Z7+AA7</f>
        <v>57</v>
      </c>
      <c r="AC7" s="20" t="n">
        <f aca="false">+AB7+0.04</f>
        <v>57.04</v>
      </c>
      <c r="AD7" s="1" t="n">
        <f aca="false">RANK(AC7,$AC$3:$AC$10,0)</f>
        <v>4</v>
      </c>
      <c r="AH7" s="11" t="str">
        <f aca="false">+IF(C7&gt;4,$B7,C$2)</f>
        <v>3HS</v>
      </c>
      <c r="AI7" s="11"/>
      <c r="AJ7" s="11" t="str">
        <f aca="false">+IF(E7&gt;4,$B7,E$2)</f>
        <v>3HS</v>
      </c>
      <c r="AK7" s="11"/>
      <c r="AL7" s="11" t="str">
        <f aca="false">+IF(G7&gt;4,$B7,G$2)</f>
        <v>3HS</v>
      </c>
      <c r="AM7" s="11"/>
      <c r="AN7" s="11" t="str">
        <f aca="false">+IF(I7&gt;4,$B7,I$2)</f>
        <v>PBCC</v>
      </c>
      <c r="AO7" s="11"/>
      <c r="AP7" s="11" t="str">
        <f aca="false">+IF(K7&gt;4,$B7,K$2)</f>
        <v>3HS</v>
      </c>
      <c r="AQ7" s="11"/>
      <c r="AR7" s="11" t="str">
        <f aca="false">+IF(M7&gt;4,$B7,M$2)</f>
        <v>SCCC</v>
      </c>
      <c r="AS7" s="11"/>
      <c r="AT7" s="11" t="n">
        <f aca="false">+IF(O7&gt;4,$B7,O$2)</f>
        <v>0</v>
      </c>
      <c r="AU7" s="11"/>
      <c r="AV7" s="11" t="n">
        <f aca="false">+IF(Q7&gt;4,$B7,Q$2)</f>
        <v>0</v>
      </c>
      <c r="AW7" s="2"/>
      <c r="AX7" s="2"/>
      <c r="AY7" s="2"/>
      <c r="AZ7" s="2"/>
      <c r="BA7" s="11" t="str">
        <f aca="false">IF(C7="","",AH7)</f>
        <v>3HS</v>
      </c>
      <c r="BB7" s="11"/>
      <c r="BC7" s="11" t="str">
        <f aca="false">IF(E7="","",AJ7)</f>
        <v>3HS</v>
      </c>
      <c r="BD7" s="11"/>
      <c r="BE7" s="11" t="str">
        <f aca="false">IF(G7="","",AL7)</f>
        <v>3HS</v>
      </c>
      <c r="BF7" s="11"/>
      <c r="BG7" s="11" t="str">
        <f aca="false">IF(I7="","",AN7)</f>
        <v>PBCC</v>
      </c>
      <c r="BH7" s="11"/>
      <c r="BI7" s="11" t="str">
        <f aca="false">IF(K7="","",AP7)</f>
        <v/>
      </c>
      <c r="BJ7" s="11"/>
      <c r="BK7" s="11" t="str">
        <f aca="false">IF(M7="","",AR7)</f>
        <v>SCCC</v>
      </c>
      <c r="BL7" s="11"/>
      <c r="BM7" s="11" t="str">
        <f aca="false">IF(O7="","",AT7)</f>
        <v/>
      </c>
      <c r="BN7" s="11"/>
      <c r="BO7" s="11" t="str">
        <f aca="false">IF(Q7="","",AV7)</f>
        <v/>
      </c>
      <c r="BQ7" s="2"/>
      <c r="BS7" s="11" t="str">
        <f aca="false">+IF(C7="","",$B7)</f>
        <v>3HS</v>
      </c>
      <c r="BT7" s="11" t="str">
        <f aca="false">+IF(D7="","",$C$2)</f>
        <v>Builders</v>
      </c>
      <c r="BU7" s="11" t="str">
        <f aca="false">+IF(E7="","",$B7)</f>
        <v>3HS</v>
      </c>
      <c r="BV7" s="11" t="str">
        <f aca="false">+IF(F7="","",$E$2)</f>
        <v>Jokers</v>
      </c>
      <c r="BW7" s="11" t="str">
        <f aca="false">+IF(G7="","",$B7)</f>
        <v>3HS</v>
      </c>
      <c r="BX7" s="11" t="str">
        <f aca="false">+IF(H7="","",$G$2)</f>
        <v>Kitch</v>
      </c>
      <c r="BY7" s="11" t="str">
        <f aca="false">+IF(I7="","",$B7)</f>
        <v>3HS</v>
      </c>
      <c r="BZ7" s="11" t="str">
        <f aca="false">+IF(J7="","",$I$2)</f>
        <v>PBCC</v>
      </c>
      <c r="CA7" s="11" t="str">
        <f aca="false">+IF(K7="","",$B7)</f>
        <v/>
      </c>
      <c r="CB7" s="11" t="str">
        <f aca="false">+IF(L7="","",$K$2)</f>
        <v/>
      </c>
      <c r="CC7" s="11" t="str">
        <f aca="false">+IF(M7="","",$B7)</f>
        <v>3HS</v>
      </c>
      <c r="CD7" s="11" t="str">
        <f aca="false">+IF(N7="","",$M$2)</f>
        <v>SCCC</v>
      </c>
      <c r="CE7" s="11" t="str">
        <f aca="false">+IF(O7="","",$B7)</f>
        <v/>
      </c>
      <c r="CF7" s="11" t="str">
        <f aca="false">+IF(P7="","",$O$2)</f>
        <v/>
      </c>
      <c r="CG7" s="11" t="str">
        <f aca="false">+IF(Q7="","",$B7)</f>
        <v/>
      </c>
      <c r="CH7" s="11" t="str">
        <f aca="false">+IF(R7="","",$Q$2)</f>
        <v/>
      </c>
    </row>
    <row r="8" customFormat="false" ht="18.65" hidden="false" customHeight="true" outlineLevel="0" collapsed="false">
      <c r="A8" s="12"/>
      <c r="B8" s="71" t="s">
        <v>34</v>
      </c>
      <c r="C8" s="15" t="n">
        <v>6</v>
      </c>
      <c r="D8" s="16" t="n">
        <f aca="false">+IF(C8="","",9-C8)</f>
        <v>3</v>
      </c>
      <c r="E8" s="15" t="n">
        <v>6</v>
      </c>
      <c r="F8" s="16" t="n">
        <f aca="false">+IF(E8="","",9-E8)</f>
        <v>3</v>
      </c>
      <c r="G8" s="15" t="n">
        <v>3</v>
      </c>
      <c r="H8" s="16" t="n">
        <f aca="false">+IF(G8="","",9-G8)</f>
        <v>6</v>
      </c>
      <c r="I8" s="15" t="n">
        <v>4</v>
      </c>
      <c r="J8" s="16" t="n">
        <f aca="false">+IF(I8="","",9-I8)</f>
        <v>5</v>
      </c>
      <c r="K8" s="25" t="n">
        <v>7</v>
      </c>
      <c r="L8" s="16" t="n">
        <f aca="false">+IF(K8="","",9-K8)</f>
        <v>2</v>
      </c>
      <c r="M8" s="26"/>
      <c r="N8" s="26"/>
      <c r="O8" s="15"/>
      <c r="P8" s="16" t="str">
        <f aca="false">+IF(O8="","",9-O8)</f>
        <v/>
      </c>
      <c r="Q8" s="15"/>
      <c r="R8" s="16" t="str">
        <f aca="false">+IF(Q8="","",9-Q8)</f>
        <v/>
      </c>
      <c r="S8" s="17"/>
      <c r="T8" s="17"/>
      <c r="U8" s="17"/>
      <c r="V8" s="10" t="str">
        <f aca="false">+B8</f>
        <v>SCCC</v>
      </c>
      <c r="W8" s="11" t="n">
        <f aca="false">COUNTIF($BS$3:$CH$10,V8)</f>
        <v>10</v>
      </c>
      <c r="X8" s="11" t="n">
        <f aca="false">COUNTIF($BA$3:$BO$10,V8)</f>
        <v>5</v>
      </c>
      <c r="Y8" s="11" t="n">
        <f aca="false">+W8-X8</f>
        <v>5</v>
      </c>
      <c r="Z8" s="11" t="n">
        <f aca="false">+X8*2</f>
        <v>10</v>
      </c>
      <c r="AA8" s="18" t="n">
        <f aca="false">+(C8+E8+G8+I8+K8+M8+O8+Q8)+SUM(N3:N10)</f>
        <v>51</v>
      </c>
      <c r="AB8" s="19" t="n">
        <f aca="false">+Z8+AA8</f>
        <v>61</v>
      </c>
      <c r="AC8" s="20" t="n">
        <f aca="false">+AB8+0.03</f>
        <v>61.03</v>
      </c>
      <c r="AD8" s="1" t="n">
        <f aca="false">RANK(AC8,$AC$3:$AC$10,0)</f>
        <v>3</v>
      </c>
      <c r="AH8" s="11" t="str">
        <f aca="false">+IF(C8&gt;4,$B8,C$2)</f>
        <v>SCCC</v>
      </c>
      <c r="AI8" s="11"/>
      <c r="AJ8" s="11" t="str">
        <f aca="false">+IF(E8&gt;4,$B8,E$2)</f>
        <v>SCCC</v>
      </c>
      <c r="AK8" s="11"/>
      <c r="AL8" s="11" t="str">
        <f aca="false">+IF(G8&gt;4,$B8,G$2)</f>
        <v>Kitch</v>
      </c>
      <c r="AM8" s="11"/>
      <c r="AN8" s="11" t="str">
        <f aca="false">+IF(I8&gt;4,$B8,I$2)</f>
        <v>PBCC</v>
      </c>
      <c r="AO8" s="11"/>
      <c r="AP8" s="11" t="str">
        <f aca="false">+IF(K8&gt;4,$B8,K$2)</f>
        <v>SCCC</v>
      </c>
      <c r="AQ8" s="11"/>
      <c r="AR8" s="11" t="str">
        <f aca="false">+IF(M8&gt;4,$B8,M$2)</f>
        <v>SCCC</v>
      </c>
      <c r="AS8" s="11"/>
      <c r="AT8" s="11" t="n">
        <f aca="false">+IF(O8&gt;4,$B8,O$2)</f>
        <v>0</v>
      </c>
      <c r="AU8" s="11"/>
      <c r="AV8" s="11" t="n">
        <f aca="false">+IF(Q8&gt;4,$B8,Q$2)</f>
        <v>0</v>
      </c>
      <c r="AW8" s="2"/>
      <c r="AX8" s="2"/>
      <c r="AY8" s="2"/>
      <c r="AZ8" s="2"/>
      <c r="BA8" s="11" t="str">
        <f aca="false">IF(C8="","",AH8)</f>
        <v>SCCC</v>
      </c>
      <c r="BB8" s="11"/>
      <c r="BC8" s="11" t="str">
        <f aca="false">IF(E8="","",AJ8)</f>
        <v>SCCC</v>
      </c>
      <c r="BD8" s="11"/>
      <c r="BE8" s="11" t="str">
        <f aca="false">IF(G8="","",AL8)</f>
        <v>Kitch</v>
      </c>
      <c r="BF8" s="11"/>
      <c r="BG8" s="11" t="str">
        <f aca="false">IF(I8="","",AN8)</f>
        <v>PBCC</v>
      </c>
      <c r="BH8" s="11"/>
      <c r="BI8" s="11" t="str">
        <f aca="false">IF(K8="","",AP8)</f>
        <v>SCCC</v>
      </c>
      <c r="BJ8" s="11"/>
      <c r="BK8" s="11" t="str">
        <f aca="false">IF(M8="","",AR8)</f>
        <v/>
      </c>
      <c r="BL8" s="11"/>
      <c r="BM8" s="11" t="str">
        <f aca="false">IF(O8="","",AT8)</f>
        <v/>
      </c>
      <c r="BN8" s="11"/>
      <c r="BO8" s="11" t="str">
        <f aca="false">IF(Q8="","",AV8)</f>
        <v/>
      </c>
      <c r="BQ8" s="2"/>
      <c r="BS8" s="11" t="str">
        <f aca="false">+IF(C8="","",$B8)</f>
        <v>SCCC</v>
      </c>
      <c r="BT8" s="11" t="str">
        <f aca="false">+IF(D8="","",$C$2)</f>
        <v>Builders</v>
      </c>
      <c r="BU8" s="11" t="str">
        <f aca="false">+IF(E8="","",$B8)</f>
        <v>SCCC</v>
      </c>
      <c r="BV8" s="11" t="str">
        <f aca="false">+IF(F8="","",$E$2)</f>
        <v>Jokers</v>
      </c>
      <c r="BW8" s="11" t="str">
        <f aca="false">+IF(G8="","",$B8)</f>
        <v>SCCC</v>
      </c>
      <c r="BX8" s="11" t="str">
        <f aca="false">+IF(H8="","",$G$2)</f>
        <v>Kitch</v>
      </c>
      <c r="BY8" s="11" t="str">
        <f aca="false">+IF(I8="","",$B8)</f>
        <v>SCCC</v>
      </c>
      <c r="BZ8" s="11" t="str">
        <f aca="false">+IF(J8="","",$I$2)</f>
        <v>PBCC</v>
      </c>
      <c r="CA8" s="11" t="str">
        <f aca="false">+IF(K8="","",$B8)</f>
        <v>SCCC</v>
      </c>
      <c r="CB8" s="11" t="str">
        <f aca="false">+IF(L8="","",$K$2)</f>
        <v>3HS</v>
      </c>
      <c r="CC8" s="11" t="str">
        <f aca="false">+IF(M8="","",$B8)</f>
        <v/>
      </c>
      <c r="CD8" s="11" t="str">
        <f aca="false">+IF(N8="","",$M$2)</f>
        <v/>
      </c>
      <c r="CE8" s="11" t="str">
        <f aca="false">+IF(O8="","",$B8)</f>
        <v/>
      </c>
      <c r="CF8" s="11" t="str">
        <f aca="false">+IF(P8="","",$O$2)</f>
        <v/>
      </c>
      <c r="CG8" s="11" t="str">
        <f aca="false">+IF(Q8="","",$B8)</f>
        <v/>
      </c>
      <c r="CH8" s="11" t="str">
        <f aca="false">+IF(R8="","",$Q$2)</f>
        <v/>
      </c>
    </row>
    <row r="9" customFormat="false" ht="18.65" hidden="true" customHeight="true" outlineLevel="0" collapsed="false">
      <c r="A9" s="12"/>
      <c r="B9" s="21"/>
      <c r="C9" s="15"/>
      <c r="D9" s="16" t="str">
        <f aca="false">+IF(C9="","",9-C9)</f>
        <v/>
      </c>
      <c r="E9" s="15"/>
      <c r="F9" s="16" t="str">
        <f aca="false">+IF(E9="","",9-E9)</f>
        <v/>
      </c>
      <c r="G9" s="15"/>
      <c r="H9" s="16" t="str">
        <f aca="false">+IF(G9="","",9-G9)</f>
        <v/>
      </c>
      <c r="I9" s="15"/>
      <c r="J9" s="16" t="str">
        <f aca="false">+IF(I9="","",9-I9)</f>
        <v/>
      </c>
      <c r="K9" s="28"/>
      <c r="L9" s="16" t="str">
        <f aca="false">+IF(K9="","",9-K9)</f>
        <v/>
      </c>
      <c r="M9" s="29"/>
      <c r="N9" s="16" t="str">
        <f aca="false">+IF(M9="","",9-M9)</f>
        <v/>
      </c>
      <c r="O9" s="30"/>
      <c r="P9" s="23"/>
      <c r="Q9" s="31"/>
      <c r="R9" s="32" t="str">
        <f aca="false">+IF(Q9="","",9-Q9)</f>
        <v/>
      </c>
      <c r="S9" s="17"/>
      <c r="T9" s="17"/>
      <c r="U9" s="17"/>
      <c r="V9" s="10" t="n">
        <f aca="false">+B9</f>
        <v>0</v>
      </c>
      <c r="W9" s="11" t="n">
        <f aca="false">COUNTIF($BS$3:$CH$10,V9)</f>
        <v>0</v>
      </c>
      <c r="X9" s="11" t="n">
        <f aca="false">COUNTIF($BA$3:$BO$10,V9)</f>
        <v>0</v>
      </c>
      <c r="Y9" s="11" t="n">
        <f aca="false">+W9-X9</f>
        <v>0</v>
      </c>
      <c r="Z9" s="11" t="n">
        <f aca="false">+X9*2</f>
        <v>0</v>
      </c>
      <c r="AA9" s="18" t="n">
        <f aca="false">+(C9+E9+G9+I9+K9+M9+O9+Q9)+SUM(P3:P10)</f>
        <v>0</v>
      </c>
      <c r="AB9" s="19" t="n">
        <f aca="false">+Z9+AA9</f>
        <v>0</v>
      </c>
      <c r="AC9" s="20" t="n">
        <f aca="false">+AB9+0.02</f>
        <v>0.02</v>
      </c>
      <c r="AD9" s="1" t="n">
        <f aca="false">RANK(AC9,$AC$3:$AC$10,0)</f>
        <v>7</v>
      </c>
      <c r="AH9" s="11" t="str">
        <f aca="false">+IF(C9&gt;4,$B9,C$2)</f>
        <v>Builders</v>
      </c>
      <c r="AI9" s="11"/>
      <c r="AJ9" s="11" t="str">
        <f aca="false">+IF(E9&gt;4,$B9,E$2)</f>
        <v>Jokers</v>
      </c>
      <c r="AK9" s="11"/>
      <c r="AL9" s="11" t="str">
        <f aca="false">+IF(G9&gt;4,$B9,G$2)</f>
        <v>Kitch</v>
      </c>
      <c r="AM9" s="11"/>
      <c r="AN9" s="11" t="str">
        <f aca="false">+IF(I9&gt;4,$B9,I$2)</f>
        <v>PBCC</v>
      </c>
      <c r="AO9" s="11"/>
      <c r="AP9" s="11" t="str">
        <f aca="false">+IF(K9&gt;4,$B9,K$2)</f>
        <v>3HS</v>
      </c>
      <c r="AQ9" s="11"/>
      <c r="AR9" s="11" t="str">
        <f aca="false">+IF(M9&gt;4,$B9,M$2)</f>
        <v>SCCC</v>
      </c>
      <c r="AS9" s="11"/>
      <c r="AT9" s="11" t="n">
        <f aca="false">+IF(O9&gt;4,$B9,O$2)</f>
        <v>0</v>
      </c>
      <c r="AU9" s="11"/>
      <c r="AV9" s="11" t="n">
        <f aca="false">+IF(Q9&gt;4,$B9,Q$2)</f>
        <v>0</v>
      </c>
      <c r="AW9" s="2"/>
      <c r="AX9" s="2"/>
      <c r="AY9" s="2"/>
      <c r="AZ9" s="2"/>
      <c r="BA9" s="11" t="str">
        <f aca="false">IF(C9="","",AH9)</f>
        <v/>
      </c>
      <c r="BB9" s="11"/>
      <c r="BC9" s="11" t="str">
        <f aca="false">IF(E9="","",AJ9)</f>
        <v/>
      </c>
      <c r="BD9" s="11"/>
      <c r="BE9" s="11" t="str">
        <f aca="false">IF(G9="","",AL9)</f>
        <v/>
      </c>
      <c r="BF9" s="11"/>
      <c r="BG9" s="11" t="str">
        <f aca="false">IF(I9="","",AN9)</f>
        <v/>
      </c>
      <c r="BH9" s="11"/>
      <c r="BI9" s="11" t="str">
        <f aca="false">IF(K9="","",AP9)</f>
        <v/>
      </c>
      <c r="BJ9" s="11"/>
      <c r="BK9" s="11" t="str">
        <f aca="false">IF(M9="","",AR9)</f>
        <v/>
      </c>
      <c r="BL9" s="11"/>
      <c r="BM9" s="11" t="str">
        <f aca="false">IF(O9="","",AT9)</f>
        <v/>
      </c>
      <c r="BN9" s="11"/>
      <c r="BO9" s="11" t="str">
        <f aca="false">IF(Q9="","",AV9)</f>
        <v/>
      </c>
      <c r="BQ9" s="2"/>
      <c r="BS9" s="11" t="str">
        <f aca="false">+IF(C9="","",$B9)</f>
        <v/>
      </c>
      <c r="BT9" s="11" t="str">
        <f aca="false">+IF(D9="","",$C$2)</f>
        <v/>
      </c>
      <c r="BU9" s="11" t="str">
        <f aca="false">+IF(E9="","",$B9)</f>
        <v/>
      </c>
      <c r="BV9" s="11" t="str">
        <f aca="false">+IF(F9="","",$E$2)</f>
        <v/>
      </c>
      <c r="BW9" s="11" t="str">
        <f aca="false">+IF(G9="","",$B9)</f>
        <v/>
      </c>
      <c r="BX9" s="11" t="str">
        <f aca="false">+IF(H9="","",$G$2)</f>
        <v/>
      </c>
      <c r="BY9" s="11" t="str">
        <f aca="false">+IF(I9="","",$B9)</f>
        <v/>
      </c>
      <c r="BZ9" s="11" t="str">
        <f aca="false">+IF(J9="","",$I$2)</f>
        <v/>
      </c>
      <c r="CA9" s="11" t="str">
        <f aca="false">+IF(K9="","",$B9)</f>
        <v/>
      </c>
      <c r="CB9" s="11" t="str">
        <f aca="false">+IF(L9="","",$K$2)</f>
        <v/>
      </c>
      <c r="CC9" s="11" t="str">
        <f aca="false">+IF(M9="","",$B9)</f>
        <v/>
      </c>
      <c r="CD9" s="11" t="str">
        <f aca="false">+IF(N9="","",$M$2)</f>
        <v/>
      </c>
      <c r="CE9" s="11" t="str">
        <f aca="false">+IF(O9="","",$B9)</f>
        <v/>
      </c>
      <c r="CF9" s="11" t="str">
        <f aca="false">+IF(P9="","",$O$2)</f>
        <v/>
      </c>
      <c r="CG9" s="11" t="str">
        <f aca="false">+IF(Q9="","",$B9)</f>
        <v/>
      </c>
      <c r="CH9" s="11" t="str">
        <f aca="false">+IF(R9="","",$Q$2)</f>
        <v/>
      </c>
    </row>
    <row r="10" s="38" customFormat="true" ht="18.65" hidden="true" customHeight="true" outlineLevel="0" collapsed="false">
      <c r="A10" s="12"/>
      <c r="B10" s="21"/>
      <c r="C10" s="15"/>
      <c r="D10" s="16" t="str">
        <f aca="false">+IF(C10="","",9-C10)</f>
        <v/>
      </c>
      <c r="E10" s="15"/>
      <c r="F10" s="16" t="str">
        <f aca="false">+IF(E10="","",9-E10)</f>
        <v/>
      </c>
      <c r="G10" s="15"/>
      <c r="H10" s="16" t="str">
        <f aca="false">+IF(G10="","",9-G10)</f>
        <v/>
      </c>
      <c r="I10" s="15"/>
      <c r="J10" s="16" t="str">
        <f aca="false">+IF(I10="","",9-I10)</f>
        <v/>
      </c>
      <c r="K10" s="15"/>
      <c r="L10" s="16" t="str">
        <f aca="false">+IF(K10="","",9-K10)</f>
        <v/>
      </c>
      <c r="M10" s="28"/>
      <c r="N10" s="16" t="str">
        <f aca="false">+IF(M10="","",9-M10)</f>
        <v/>
      </c>
      <c r="O10" s="33"/>
      <c r="P10" s="16" t="str">
        <f aca="false">+IF(O10="","",9-O10)</f>
        <v/>
      </c>
      <c r="Q10" s="34"/>
      <c r="R10" s="35" t="str">
        <f aca="false">+IF(Q10&gt;0,9-Q10,"")</f>
        <v/>
      </c>
      <c r="S10" s="17"/>
      <c r="T10" s="17"/>
      <c r="U10" s="17"/>
      <c r="V10" s="10" t="n">
        <f aca="false">+B10</f>
        <v>0</v>
      </c>
      <c r="W10" s="11" t="n">
        <f aca="false">COUNTIF($BS$3:$CH$10,V10)</f>
        <v>0</v>
      </c>
      <c r="X10" s="11" t="n">
        <f aca="false">COUNTIF($BA$3:$BO$10,V10)</f>
        <v>0</v>
      </c>
      <c r="Y10" s="11" t="n">
        <f aca="false">+W10-X10</f>
        <v>0</v>
      </c>
      <c r="Z10" s="11" t="n">
        <f aca="false">+X10*2</f>
        <v>0</v>
      </c>
      <c r="AA10" s="18" t="n">
        <f aca="false">+(C10+E10+G10+I10+K10+M10+O10+Q10)+SUM(R3:R10)</f>
        <v>0</v>
      </c>
      <c r="AB10" s="19" t="n">
        <f aca="false">+Z10+AA10</f>
        <v>0</v>
      </c>
      <c r="AC10" s="36" t="n">
        <f aca="false">+AB10+0.0001</f>
        <v>0.0001</v>
      </c>
      <c r="AD10" s="2" t="n">
        <f aca="false">RANK(AC10,$AC$3:$AC$10,0)</f>
        <v>8</v>
      </c>
      <c r="AE10" s="2"/>
      <c r="AF10" s="37"/>
      <c r="AG10" s="37"/>
      <c r="AH10" s="11" t="str">
        <f aca="false">+IF(C10&gt;4,$B10,C$2)</f>
        <v>Builders</v>
      </c>
      <c r="AI10" s="11"/>
      <c r="AJ10" s="11" t="str">
        <f aca="false">+IF(E10&gt;4,$B10,E$2)</f>
        <v>Jokers</v>
      </c>
      <c r="AK10" s="11"/>
      <c r="AL10" s="11" t="str">
        <f aca="false">+IF(G10&gt;4,$B10,G$2)</f>
        <v>Kitch</v>
      </c>
      <c r="AM10" s="11"/>
      <c r="AN10" s="11" t="str">
        <f aca="false">+IF(I10&gt;4,$B10,I$2)</f>
        <v>PBCC</v>
      </c>
      <c r="AO10" s="11"/>
      <c r="AP10" s="11" t="str">
        <f aca="false">+IF(K10&gt;4,$B10,K$2)</f>
        <v>3HS</v>
      </c>
      <c r="AQ10" s="11"/>
      <c r="AR10" s="11" t="str">
        <f aca="false">+IF(M10&gt;4,$B10,M$2)</f>
        <v>SCCC</v>
      </c>
      <c r="AS10" s="11"/>
      <c r="AT10" s="11" t="n">
        <f aca="false">+IF(O10&gt;4,$B10,O$2)</f>
        <v>0</v>
      </c>
      <c r="AU10" s="11"/>
      <c r="AV10" s="11" t="n">
        <f aca="false">+IF(Q10&gt;4,$B10,Q$2)</f>
        <v>0</v>
      </c>
      <c r="AW10" s="2"/>
      <c r="AX10" s="2"/>
      <c r="AY10" s="2"/>
      <c r="AZ10" s="37"/>
      <c r="BA10" s="11" t="str">
        <f aca="false">IF(C10="","",AH10)</f>
        <v/>
      </c>
      <c r="BB10" s="11"/>
      <c r="BC10" s="11" t="str">
        <f aca="false">IF(E10="","",AJ10)</f>
        <v/>
      </c>
      <c r="BD10" s="11"/>
      <c r="BE10" s="11" t="str">
        <f aca="false">IF(G10="","",AL10)</f>
        <v/>
      </c>
      <c r="BF10" s="11"/>
      <c r="BG10" s="11" t="str">
        <f aca="false">IF(I10="","",AN10)</f>
        <v/>
      </c>
      <c r="BH10" s="11"/>
      <c r="BI10" s="11" t="str">
        <f aca="false">IF(K10="","",AP10)</f>
        <v/>
      </c>
      <c r="BJ10" s="11"/>
      <c r="BK10" s="11" t="str">
        <f aca="false">IF(M10="","",AR10)</f>
        <v/>
      </c>
      <c r="BL10" s="11"/>
      <c r="BM10" s="11" t="str">
        <f aca="false">IF(O10="","",AT10)</f>
        <v/>
      </c>
      <c r="BN10" s="11"/>
      <c r="BO10" s="11" t="str">
        <f aca="false">IF(Q10="","",AV10)</f>
        <v/>
      </c>
      <c r="BP10" s="2"/>
      <c r="BQ10" s="2"/>
      <c r="BR10" s="37"/>
      <c r="BS10" s="11" t="str">
        <f aca="false">+IF(C10="","",$B10)</f>
        <v/>
      </c>
      <c r="BT10" s="11" t="str">
        <f aca="false">+IF(D10="","",$C$2)</f>
        <v/>
      </c>
      <c r="BU10" s="11" t="str">
        <f aca="false">+IF(E10="","",$B10)</f>
        <v/>
      </c>
      <c r="BV10" s="11" t="str">
        <f aca="false">+IF(F10="","",$E$2)</f>
        <v/>
      </c>
      <c r="BW10" s="11" t="str">
        <f aca="false">+IF(G10="","",$B10)</f>
        <v/>
      </c>
      <c r="BX10" s="11" t="str">
        <f aca="false">+IF(H10="","",$G$2)</f>
        <v/>
      </c>
      <c r="BY10" s="11" t="str">
        <f aca="false">+IF(I10="","",$B10)</f>
        <v/>
      </c>
      <c r="BZ10" s="11" t="str">
        <f aca="false">+IF(J10="","",$I$2)</f>
        <v/>
      </c>
      <c r="CA10" s="11" t="str">
        <f aca="false">+IF(K10="","",$B10)</f>
        <v/>
      </c>
      <c r="CB10" s="11" t="str">
        <f aca="false">+IF(L10="","",$K$2)</f>
        <v/>
      </c>
      <c r="CC10" s="11" t="str">
        <f aca="false">+IF(M10="","",$B10)</f>
        <v/>
      </c>
      <c r="CD10" s="11" t="str">
        <f aca="false">+IF(N10="","",$M$2)</f>
        <v/>
      </c>
      <c r="CE10" s="11" t="str">
        <f aca="false">+IF(O10="","",$B10)</f>
        <v/>
      </c>
      <c r="CF10" s="11" t="str">
        <f aca="false">+IF(P10="","",$O$2)</f>
        <v/>
      </c>
      <c r="CG10" s="11" t="str">
        <f aca="false">+IF(Q10="","",$B10)</f>
        <v/>
      </c>
      <c r="CH10" s="11" t="str">
        <f aca="false">+IF(R10="","",$Q$2)</f>
        <v/>
      </c>
      <c r="CI10" s="37"/>
      <c r="CJ10" s="37"/>
    </row>
    <row r="11" s="38" customFormat="true" ht="18.65" hidden="false" customHeight="true" outlineLevel="0" collapsed="false">
      <c r="B11" s="40"/>
      <c r="S11" s="37"/>
      <c r="T11" s="37"/>
      <c r="U11" s="37"/>
      <c r="AD11" s="1"/>
      <c r="AE11" s="1"/>
      <c r="BB11" s="1" t="str">
        <f aca="false">IF(C11="","",AI11)</f>
        <v/>
      </c>
      <c r="BC11" s="1"/>
      <c r="BD11" s="1" t="str">
        <f aca="false">IF(E11="","",AK11)</f>
        <v/>
      </c>
      <c r="BE11" s="1"/>
      <c r="BF11" s="1" t="str">
        <f aca="false">IF(G11="","",AM11)</f>
        <v/>
      </c>
      <c r="BG11" s="1"/>
      <c r="BH11" s="1" t="str">
        <f aca="false">IF(I11="","",AO11)</f>
        <v/>
      </c>
      <c r="BI11" s="1"/>
      <c r="BJ11" s="1" t="str">
        <f aca="false">IF(K11="","",AQ11)</f>
        <v/>
      </c>
      <c r="BK11" s="1"/>
      <c r="BL11" s="1" t="str">
        <f aca="false">IF(M11="","",AS11)</f>
        <v/>
      </c>
      <c r="BM11" s="1"/>
      <c r="BN11" s="1"/>
      <c r="BO11" s="2"/>
      <c r="BP11" s="2"/>
      <c r="BQ11" s="1"/>
      <c r="BR11" s="1"/>
      <c r="ED11" s="72"/>
    </row>
    <row r="12" s="38" customFormat="true" ht="18.65" hidden="false" customHeight="true" outlineLevel="0" collapsed="false">
      <c r="B12" s="42" t="s">
        <v>18</v>
      </c>
      <c r="C12" s="1"/>
      <c r="D12" s="1"/>
      <c r="F12" s="43" t="s">
        <v>35</v>
      </c>
      <c r="G12" s="43"/>
      <c r="H12" s="43"/>
      <c r="N12" s="44" t="s">
        <v>20</v>
      </c>
      <c r="O12" s="45"/>
      <c r="P12" s="46"/>
      <c r="Q12" s="37"/>
      <c r="S12" s="37"/>
      <c r="T12" s="37"/>
      <c r="U12" s="37"/>
      <c r="BB12" s="1" t="str">
        <f aca="false">IF(C12="","",AI12)</f>
        <v/>
      </c>
      <c r="BC12" s="1" t="str">
        <f aca="false">IF(D12="","",AJ12)</f>
        <v/>
      </c>
      <c r="BD12" s="1" t="str">
        <f aca="false">IF(E12="","",AK12)</f>
        <v/>
      </c>
      <c r="BE12" s="1"/>
      <c r="BF12" s="1" t="str">
        <f aca="false">IF(G12="","",AM12)</f>
        <v/>
      </c>
      <c r="BG12" s="1"/>
      <c r="BH12" s="1" t="str">
        <f aca="false">IF(I12="","",AO12)</f>
        <v/>
      </c>
      <c r="BI12" s="1"/>
      <c r="BJ12" s="1" t="str">
        <f aca="false">IF(K12="","",AQ12)</f>
        <v/>
      </c>
      <c r="BK12" s="1"/>
      <c r="BL12" s="1" t="str">
        <f aca="false">IF(M12="","",AS12)</f>
        <v/>
      </c>
      <c r="BM12" s="1"/>
      <c r="BN12" s="1"/>
      <c r="BO12" s="2"/>
      <c r="BP12" s="2"/>
      <c r="BQ12" s="1"/>
      <c r="BR12" s="1"/>
      <c r="ED12" s="27"/>
    </row>
    <row r="13" s="38" customFormat="true" ht="18.65" hidden="false" customHeight="true" outlineLevel="0" collapsed="false">
      <c r="B13" s="47" t="s">
        <v>21</v>
      </c>
      <c r="C13" s="1"/>
      <c r="D13" s="1"/>
      <c r="N13" s="48" t="n">
        <v>45299</v>
      </c>
      <c r="O13" s="48"/>
      <c r="P13" s="48"/>
      <c r="Q13" s="37"/>
      <c r="S13" s="37"/>
      <c r="T13" s="37"/>
      <c r="U13" s="37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BB13" s="1" t="str">
        <f aca="false">IF(C13="","",AI13)</f>
        <v/>
      </c>
      <c r="BC13" s="1" t="str">
        <f aca="false">IF(D13="","",AJ13)</f>
        <v/>
      </c>
      <c r="BD13" s="1" t="str">
        <f aca="false">IF(E13="","",AK13)</f>
        <v/>
      </c>
      <c r="BE13" s="1"/>
      <c r="BF13" s="1" t="str">
        <f aca="false">IF(G13="","",AM13)</f>
        <v/>
      </c>
      <c r="BG13" s="1"/>
      <c r="BH13" s="1" t="str">
        <f aca="false">IF(I13="","",AO13)</f>
        <v/>
      </c>
      <c r="BI13" s="1"/>
      <c r="BJ13" s="1" t="str">
        <f aca="false">IF(K13="","",AQ13)</f>
        <v/>
      </c>
      <c r="BK13" s="1"/>
      <c r="BL13" s="1" t="str">
        <f aca="false">IF(M13="","",AS13)</f>
        <v/>
      </c>
      <c r="BM13" s="1"/>
      <c r="BN13" s="1"/>
      <c r="BO13" s="2"/>
      <c r="BP13" s="2"/>
      <c r="BQ13" s="1"/>
      <c r="BR13" s="1"/>
      <c r="ED13" s="27"/>
    </row>
    <row r="14" s="38" customFormat="true" ht="18.65" hidden="false" customHeight="true" outlineLevel="0" collapsed="false">
      <c r="N14" s="49"/>
      <c r="O14" s="50"/>
      <c r="P14" s="50"/>
      <c r="Q14" s="50"/>
      <c r="R14" s="50"/>
      <c r="S14" s="50"/>
      <c r="T14" s="50"/>
      <c r="U14" s="37"/>
      <c r="V14" s="9" t="n">
        <v>1</v>
      </c>
      <c r="W14" s="9" t="str">
        <f aca="false">IF($AD$3=$V14,$V3,"")</f>
        <v/>
      </c>
      <c r="X14" s="9" t="str">
        <f aca="false">IF($AD$4=$V14,$V4,"")</f>
        <v/>
      </c>
      <c r="Y14" s="9" t="str">
        <f aca="false">IF($AD$5=$V14,$V5,"")</f>
        <v/>
      </c>
      <c r="Z14" s="9" t="str">
        <f aca="false">IF($AD$6=$V14,$V6,"")</f>
        <v>PBCC</v>
      </c>
      <c r="AA14" s="9" t="str">
        <f aca="false">IF($AD$7=$V14,$V7,"")</f>
        <v/>
      </c>
      <c r="AB14" s="9" t="str">
        <f aca="false">IF($AD$8=$V14,$V8,"")</f>
        <v/>
      </c>
      <c r="AC14" s="9" t="str">
        <f aca="false">IF($AD$9=$V14,$V9,"")</f>
        <v/>
      </c>
      <c r="AD14" s="9" t="str">
        <f aca="false">IF($AD$10=$V14,$V10,"")</f>
        <v/>
      </c>
      <c r="AE14" s="9" t="str">
        <f aca="false">+CONCATENATE(W14,X14,Y14,Z14,AA14,AB14,AC14,AD14)</f>
        <v>PBCC</v>
      </c>
      <c r="AF14" s="9"/>
      <c r="AG14" s="9"/>
      <c r="AH14" s="9"/>
      <c r="AI14" s="9"/>
      <c r="AJ14" s="9"/>
      <c r="BC14" s="1" t="str">
        <f aca="false">IF(D14="","",AJ14)</f>
        <v/>
      </c>
      <c r="BD14" s="1" t="str">
        <f aca="false">IF(E14="","",AK14)</f>
        <v/>
      </c>
      <c r="BE14" s="1" t="str">
        <f aca="false">IF(F14="","",AL14)</f>
        <v/>
      </c>
      <c r="BF14" s="1"/>
      <c r="BG14" s="1" t="str">
        <f aca="false">IF(H14="","",AN14)</f>
        <v/>
      </c>
      <c r="BH14" s="1"/>
      <c r="BI14" s="1" t="str">
        <f aca="false">IF(J14="","",AP14)</f>
        <v/>
      </c>
      <c r="BJ14" s="1"/>
      <c r="BK14" s="1" t="str">
        <f aca="false">IF(L14="","",AR14)</f>
        <v/>
      </c>
      <c r="BL14" s="1"/>
      <c r="BM14" s="1" t="str">
        <f aca="false">IF(N14="","",AT14)</f>
        <v/>
      </c>
      <c r="BN14" s="1"/>
      <c r="BO14" s="1"/>
      <c r="BP14" s="2"/>
      <c r="BQ14" s="2"/>
      <c r="BR14" s="1"/>
      <c r="BS14" s="1"/>
    </row>
    <row r="15" s="38" customFormat="true" ht="18.65" hidden="false" customHeight="true" outlineLevel="0" collapsed="false">
      <c r="A15" s="51" t="s">
        <v>36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  <c r="R15" s="50"/>
      <c r="S15" s="50"/>
      <c r="T15" s="50"/>
      <c r="U15" s="37"/>
      <c r="V15" s="9" t="n">
        <v>2</v>
      </c>
      <c r="W15" s="9" t="str">
        <f aca="false">IF($AD3=$V15,$V3,"")</f>
        <v/>
      </c>
      <c r="X15" s="9" t="str">
        <f aca="false">IF($AD4=$V15,$V4,"")</f>
        <v/>
      </c>
      <c r="Y15" s="9" t="str">
        <f aca="false">IF($AD5=$V15,$V5,"")</f>
        <v>Kitch</v>
      </c>
      <c r="Z15" s="9" t="str">
        <f aca="false">IF($AD6=$V15,$V6,"")</f>
        <v/>
      </c>
      <c r="AA15" s="9" t="str">
        <f aca="false">IF($AD7=$V15,$V7,"")</f>
        <v/>
      </c>
      <c r="AB15" s="9" t="str">
        <f aca="false">IF($AD8=$V15,$V8,"")</f>
        <v/>
      </c>
      <c r="AC15" s="9" t="str">
        <f aca="false">IF($AD9=$V15,$V9,"")</f>
        <v/>
      </c>
      <c r="AD15" s="9" t="str">
        <f aca="false">IF($AD10=$V15,$V10,"")</f>
        <v/>
      </c>
      <c r="AE15" s="9" t="str">
        <f aca="false">+CONCATENATE(W15,X15,Y15,Z15,AA15,AB15,AC15,AD15)</f>
        <v>Kitch</v>
      </c>
      <c r="AF15" s="9"/>
      <c r="AG15" s="9"/>
      <c r="AH15" s="9"/>
      <c r="AI15" s="9"/>
      <c r="AJ15" s="9"/>
      <c r="BP15" s="37"/>
      <c r="BQ15" s="37"/>
      <c r="GD15" s="53"/>
    </row>
    <row r="16" s="38" customFormat="true" ht="18.65" hidden="false" customHeight="true" outlineLevel="0" collapsed="false">
      <c r="A16" s="51"/>
      <c r="B16" s="51"/>
      <c r="C16" s="73" t="s">
        <v>2</v>
      </c>
      <c r="D16" s="73"/>
      <c r="E16" s="74" t="s">
        <v>23</v>
      </c>
      <c r="F16" s="74"/>
      <c r="G16" s="74" t="s">
        <v>4</v>
      </c>
      <c r="H16" s="74"/>
      <c r="I16" s="75" t="s">
        <v>24</v>
      </c>
      <c r="J16" s="75"/>
      <c r="K16" s="76" t="s">
        <v>25</v>
      </c>
      <c r="L16" s="76"/>
      <c r="M16" s="77" t="s">
        <v>26</v>
      </c>
      <c r="N16" s="77"/>
      <c r="O16" s="78" t="s">
        <v>7</v>
      </c>
      <c r="P16" s="78"/>
      <c r="Q16" s="2"/>
      <c r="R16" s="1"/>
      <c r="S16" s="2"/>
      <c r="T16" s="2"/>
      <c r="U16" s="37"/>
      <c r="V16" s="9" t="n">
        <v>3</v>
      </c>
      <c r="W16" s="9" t="str">
        <f aca="false">IF($AD3=$V16,$V3,"")</f>
        <v/>
      </c>
      <c r="X16" s="9" t="str">
        <f aca="false">IF($AD4=$V16,$V4,"")</f>
        <v/>
      </c>
      <c r="Y16" s="9" t="str">
        <f aca="false">IF($AD5=$V16,$V5,"")</f>
        <v/>
      </c>
      <c r="Z16" s="9" t="str">
        <f aca="false">IF($AD6=$V16,$V6,"")</f>
        <v/>
      </c>
      <c r="AA16" s="9" t="str">
        <f aca="false">IF($AD7=$V16,$V7,"")</f>
        <v/>
      </c>
      <c r="AB16" s="9" t="str">
        <f aca="false">IF($AD8=$V16,$V8,"")</f>
        <v>SCCC</v>
      </c>
      <c r="AC16" s="9" t="str">
        <f aca="false">IF($AD9=$V16,$V9,"")</f>
        <v/>
      </c>
      <c r="AD16" s="9" t="str">
        <f aca="false">IF($AD10=$V16,$V10,"")</f>
        <v/>
      </c>
      <c r="AE16" s="9" t="str">
        <f aca="false">+CONCATENATE(W16,X16,Y16,Z16,AA16,AB16,AC16,AD16)</f>
        <v>SCCC</v>
      </c>
      <c r="AF16" s="9"/>
      <c r="AG16" s="9"/>
      <c r="AH16" s="9"/>
      <c r="AI16" s="9"/>
      <c r="AJ16" s="9"/>
      <c r="BP16" s="37"/>
      <c r="BQ16" s="37"/>
      <c r="GD16" s="53"/>
    </row>
    <row r="17" s="38" customFormat="true" ht="18.65" hidden="false" customHeight="true" outlineLevel="0" collapsed="false">
      <c r="A17" s="60" t="n">
        <v>1</v>
      </c>
      <c r="B17" s="79" t="str">
        <f aca="false">+AE14</f>
        <v>PBCC</v>
      </c>
      <c r="C17" s="80" t="n">
        <f aca="false">+AE23</f>
        <v>10</v>
      </c>
      <c r="D17" s="80"/>
      <c r="E17" s="80" t="n">
        <f aca="false">+AE33</f>
        <v>7</v>
      </c>
      <c r="F17" s="80"/>
      <c r="G17" s="80" t="n">
        <f aca="false">+C17-E17</f>
        <v>3</v>
      </c>
      <c r="H17" s="80"/>
      <c r="I17" s="80" t="n">
        <f aca="false">+AE43</f>
        <v>50</v>
      </c>
      <c r="J17" s="80"/>
      <c r="K17" s="80" t="n">
        <f aca="false">+C17*9-I17</f>
        <v>40</v>
      </c>
      <c r="L17" s="80"/>
      <c r="M17" s="80" t="n">
        <f aca="false">+I17-K17</f>
        <v>10</v>
      </c>
      <c r="N17" s="80"/>
      <c r="O17" s="80" t="n">
        <f aca="false">+E17*2+I17</f>
        <v>64</v>
      </c>
      <c r="P17" s="80"/>
      <c r="Q17" s="63"/>
      <c r="R17" s="1"/>
      <c r="S17" s="2"/>
      <c r="T17" s="2"/>
      <c r="U17" s="37"/>
      <c r="V17" s="9" t="n">
        <v>4</v>
      </c>
      <c r="W17" s="9" t="str">
        <f aca="false">IF($AD3=$V17,$V3,"")</f>
        <v/>
      </c>
      <c r="X17" s="9" t="str">
        <f aca="false">IF($AD4=$V17,$V4,"")</f>
        <v/>
      </c>
      <c r="Y17" s="9" t="str">
        <f aca="false">IF($AD5=$V17,$V5,"")</f>
        <v/>
      </c>
      <c r="Z17" s="9" t="str">
        <f aca="false">IF($AD6=$V17,$V6,"")</f>
        <v/>
      </c>
      <c r="AA17" s="9" t="str">
        <f aca="false">IF($AD7=$V17,$V7,"")</f>
        <v>3HS</v>
      </c>
      <c r="AB17" s="9" t="str">
        <f aca="false">IF($AD8=$V17,$V8,"")</f>
        <v/>
      </c>
      <c r="AC17" s="9" t="str">
        <f aca="false">IF($AD9=$V17,$V9,"")</f>
        <v/>
      </c>
      <c r="AD17" s="9" t="str">
        <f aca="false">IF($AD10=$V17,$V10,"")</f>
        <v/>
      </c>
      <c r="AE17" s="9" t="str">
        <f aca="false">+CONCATENATE(W17,X17,Y17,Z17,AA17,AB17,AC17,AD17)</f>
        <v>3HS</v>
      </c>
      <c r="AF17" s="9"/>
      <c r="AG17" s="9"/>
      <c r="AH17" s="9"/>
      <c r="AI17" s="9"/>
      <c r="AJ17" s="9"/>
      <c r="BP17" s="37"/>
      <c r="BQ17" s="37"/>
      <c r="GD17" s="53"/>
    </row>
    <row r="18" customFormat="false" ht="18.65" hidden="false" customHeight="true" outlineLevel="0" collapsed="false">
      <c r="A18" s="60" t="n">
        <v>2</v>
      </c>
      <c r="B18" s="79" t="str">
        <f aca="false">+AE15</f>
        <v>Kitch</v>
      </c>
      <c r="C18" s="80" t="n">
        <f aca="false">+AE24</f>
        <v>10</v>
      </c>
      <c r="D18" s="80"/>
      <c r="E18" s="80" t="n">
        <f aca="false">+AE34</f>
        <v>7</v>
      </c>
      <c r="F18" s="80"/>
      <c r="G18" s="80" t="n">
        <f aca="false">+C18-E18</f>
        <v>3</v>
      </c>
      <c r="H18" s="80"/>
      <c r="I18" s="80" t="n">
        <f aca="false">+AE44</f>
        <v>47</v>
      </c>
      <c r="J18" s="80"/>
      <c r="K18" s="80" t="n">
        <f aca="false">+C18*9-I18</f>
        <v>43</v>
      </c>
      <c r="L18" s="80"/>
      <c r="M18" s="80" t="n">
        <f aca="false">+I18-K18</f>
        <v>4</v>
      </c>
      <c r="N18" s="80"/>
      <c r="O18" s="80" t="n">
        <f aca="false">+E18*2+I18</f>
        <v>61</v>
      </c>
      <c r="P18" s="80"/>
      <c r="Q18" s="63"/>
      <c r="U18" s="37"/>
      <c r="V18" s="9" t="n">
        <v>5</v>
      </c>
      <c r="W18" s="9" t="str">
        <f aca="false">IF($AD3=$V18,$V3,"")</f>
        <v/>
      </c>
      <c r="X18" s="9" t="str">
        <f aca="false">IF($AD4=$V18,$V4,"")</f>
        <v>Jokers</v>
      </c>
      <c r="Y18" s="9" t="str">
        <f aca="false">IF($AD5=$V18,$V5,"")</f>
        <v/>
      </c>
      <c r="Z18" s="9" t="str">
        <f aca="false">IF($AD6=$V18,$V6,"")</f>
        <v/>
      </c>
      <c r="AA18" s="9" t="str">
        <f aca="false">IF($AD7=$V18,$V7,"")</f>
        <v/>
      </c>
      <c r="AB18" s="9" t="str">
        <f aca="false">IF($AD8=$V18,$V8,"")</f>
        <v/>
      </c>
      <c r="AC18" s="9" t="str">
        <f aca="false">IF($AD9=$V18,$V9,"")</f>
        <v/>
      </c>
      <c r="AD18" s="9" t="str">
        <f aca="false">IF($AD10=$V18,$V10,"")</f>
        <v/>
      </c>
      <c r="AE18" s="9" t="str">
        <f aca="false">+CONCATENATE(W18,X18,Y18,Z18,AA18,AB18,AC18,AD18)</f>
        <v>Jokers</v>
      </c>
      <c r="AF18" s="9"/>
      <c r="AG18" s="9"/>
      <c r="AH18" s="9"/>
      <c r="AI18" s="9"/>
      <c r="AJ18" s="9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7"/>
      <c r="BQ18" s="37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1"/>
    </row>
    <row r="19" customFormat="false" ht="18.65" hidden="false" customHeight="true" outlineLevel="0" collapsed="false">
      <c r="A19" s="64" t="n">
        <v>3</v>
      </c>
      <c r="B19" s="79" t="str">
        <f aca="false">+AE16</f>
        <v>SCCC</v>
      </c>
      <c r="C19" s="62" t="n">
        <f aca="false">+AE25</f>
        <v>10</v>
      </c>
      <c r="D19" s="62"/>
      <c r="E19" s="62" t="n">
        <f aca="false">+AE35</f>
        <v>5</v>
      </c>
      <c r="F19" s="62"/>
      <c r="G19" s="62" t="n">
        <f aca="false">+C19-E19</f>
        <v>5</v>
      </c>
      <c r="H19" s="62"/>
      <c r="I19" s="62" t="n">
        <f aca="false">+AE45</f>
        <v>51</v>
      </c>
      <c r="J19" s="62"/>
      <c r="K19" s="62" t="n">
        <f aca="false">+C19*9-I19</f>
        <v>39</v>
      </c>
      <c r="L19" s="62"/>
      <c r="M19" s="62" t="n">
        <f aca="false">+I19-K19</f>
        <v>12</v>
      </c>
      <c r="N19" s="62"/>
      <c r="O19" s="62" t="n">
        <f aca="false">+E19*2+I19</f>
        <v>61</v>
      </c>
      <c r="P19" s="62"/>
      <c r="Q19" s="63"/>
      <c r="V19" s="9" t="n">
        <v>6</v>
      </c>
      <c r="W19" s="9" t="str">
        <f aca="false">IF($AD3=$V19,$V3,"")</f>
        <v>Builders</v>
      </c>
      <c r="X19" s="9" t="str">
        <f aca="false">IF($AD4=$V19,$V4,"")</f>
        <v/>
      </c>
      <c r="Y19" s="9" t="str">
        <f aca="false">IF($AD5=$V19,$V5,"")</f>
        <v/>
      </c>
      <c r="Z19" s="9" t="str">
        <f aca="false">IF($AD6=$V19,$V6,"")</f>
        <v/>
      </c>
      <c r="AA19" s="9" t="str">
        <f aca="false">IF($AD7=$V19,$V7,"")</f>
        <v/>
      </c>
      <c r="AB19" s="9" t="str">
        <f aca="false">IF($AD8=$V19,$V8,"")</f>
        <v/>
      </c>
      <c r="AC19" s="9" t="str">
        <f aca="false">IF($AD9=$V19,$V9,"")</f>
        <v/>
      </c>
      <c r="AD19" s="9" t="str">
        <f aca="false">IF($AD10=$V19,$V10,"")</f>
        <v/>
      </c>
      <c r="AE19" s="9" t="str">
        <f aca="false">+CONCATENATE(W19,X19,Y19,Z19,AA19,AB19,AC19,AD19)</f>
        <v>Builders</v>
      </c>
      <c r="AF19" s="9"/>
      <c r="AG19" s="9"/>
      <c r="AH19" s="9"/>
      <c r="AI19" s="9"/>
      <c r="AJ19" s="9"/>
      <c r="BO19" s="1"/>
      <c r="BQ19" s="2"/>
    </row>
    <row r="20" customFormat="false" ht="18.65" hidden="false" customHeight="true" outlineLevel="0" collapsed="false">
      <c r="A20" s="64" t="n">
        <v>4</v>
      </c>
      <c r="B20" s="79" t="str">
        <f aca="false">+AE17</f>
        <v>3HS</v>
      </c>
      <c r="C20" s="62" t="n">
        <f aca="false">+AE26</f>
        <v>10</v>
      </c>
      <c r="D20" s="62"/>
      <c r="E20" s="62" t="n">
        <f aca="false">+AE36</f>
        <v>5</v>
      </c>
      <c r="F20" s="62"/>
      <c r="G20" s="62" t="n">
        <f aca="false">+C20-E20</f>
        <v>5</v>
      </c>
      <c r="H20" s="62"/>
      <c r="I20" s="62" t="n">
        <f aca="false">+AE46</f>
        <v>47</v>
      </c>
      <c r="J20" s="62"/>
      <c r="K20" s="62" t="n">
        <f aca="false">+C20*9-I20</f>
        <v>43</v>
      </c>
      <c r="L20" s="62"/>
      <c r="M20" s="62" t="n">
        <f aca="false">+I20-K20</f>
        <v>4</v>
      </c>
      <c r="N20" s="62"/>
      <c r="O20" s="62" t="n">
        <f aca="false">+E20*2+I20</f>
        <v>57</v>
      </c>
      <c r="P20" s="62"/>
      <c r="Q20" s="63"/>
      <c r="V20" s="9" t="n">
        <v>7</v>
      </c>
      <c r="W20" s="9" t="str">
        <f aca="false">IF($AD3=$V20,$V3,"")</f>
        <v/>
      </c>
      <c r="X20" s="9" t="str">
        <f aca="false">IF($AD4=$V20,$V4,"")</f>
        <v/>
      </c>
      <c r="Y20" s="9" t="str">
        <f aca="false">IF($AD5=$V20,$V5,"")</f>
        <v/>
      </c>
      <c r="Z20" s="9" t="str">
        <f aca="false">IF($AD6=$V20,$V6,"")</f>
        <v/>
      </c>
      <c r="AA20" s="9" t="str">
        <f aca="false">IF($AD7=$V20,$V7,"")</f>
        <v/>
      </c>
      <c r="AB20" s="9" t="str">
        <f aca="false">IF($AD8=$V20,$V8,"")</f>
        <v/>
      </c>
      <c r="AC20" s="9" t="n">
        <f aca="false">IF($AD9=$V20,$V9,"")</f>
        <v>0</v>
      </c>
      <c r="AD20" s="9" t="str">
        <f aca="false">IF($AD10=$V20,$V10,"")</f>
        <v/>
      </c>
      <c r="AE20" s="9" t="str">
        <f aca="false">+CONCATENATE(W20,X20,Y20,Z20,AA20,AB20,AC20,AD20)</f>
        <v>0</v>
      </c>
      <c r="AF20" s="9"/>
      <c r="AG20" s="9"/>
      <c r="AH20" s="9"/>
      <c r="AI20" s="9"/>
      <c r="AJ20" s="9"/>
      <c r="BO20" s="1"/>
      <c r="BQ20" s="2"/>
    </row>
    <row r="21" customFormat="false" ht="18.65" hidden="false" customHeight="true" outlineLevel="0" collapsed="false">
      <c r="A21" s="64" t="n">
        <v>5</v>
      </c>
      <c r="B21" s="79" t="str">
        <f aca="false">+AE18</f>
        <v>Jokers</v>
      </c>
      <c r="C21" s="62" t="n">
        <f aca="false">+AE27</f>
        <v>10</v>
      </c>
      <c r="D21" s="62"/>
      <c r="E21" s="62" t="n">
        <f aca="false">+AE37</f>
        <v>5</v>
      </c>
      <c r="F21" s="62"/>
      <c r="G21" s="62" t="n">
        <f aca="false">+C21-E21</f>
        <v>5</v>
      </c>
      <c r="H21" s="62"/>
      <c r="I21" s="62" t="n">
        <f aca="false">+AE47</f>
        <v>38</v>
      </c>
      <c r="J21" s="62"/>
      <c r="K21" s="62" t="n">
        <f aca="false">+C21*9-I21</f>
        <v>52</v>
      </c>
      <c r="L21" s="62"/>
      <c r="M21" s="62" t="n">
        <f aca="false">+I21-K21</f>
        <v>-14</v>
      </c>
      <c r="N21" s="62"/>
      <c r="O21" s="62" t="n">
        <f aca="false">+E21*2+I21</f>
        <v>48</v>
      </c>
      <c r="P21" s="62"/>
      <c r="Q21" s="63"/>
      <c r="V21" s="9" t="n">
        <v>8</v>
      </c>
      <c r="W21" s="9" t="str">
        <f aca="false">IF($AD3=$V21,$V4,"")</f>
        <v/>
      </c>
      <c r="X21" s="9" t="str">
        <f aca="false">IF($AD4=$V21,$V4,"")</f>
        <v/>
      </c>
      <c r="Y21" s="9" t="str">
        <f aca="false">IF($AD5=$V21,$V5,"")</f>
        <v/>
      </c>
      <c r="Z21" s="9" t="str">
        <f aca="false">IF($AD6=$V21,$V6,"")</f>
        <v/>
      </c>
      <c r="AA21" s="9" t="str">
        <f aca="false">IF($AD7=$V21,$V7,"")</f>
        <v/>
      </c>
      <c r="AB21" s="9" t="str">
        <f aca="false">IF($AD8=$V21,$V8,"")</f>
        <v/>
      </c>
      <c r="AC21" s="9" t="str">
        <f aca="false">IF($AD9=$V21,$V9,"")</f>
        <v/>
      </c>
      <c r="AD21" s="9" t="n">
        <f aca="false">IF($AD10=$V21,$V10,"")</f>
        <v>0</v>
      </c>
      <c r="AE21" s="9" t="str">
        <f aca="false">+CONCATENATE(W21,X21,Y21,Z21,AA21,AB21,AC21,AD21)</f>
        <v>0</v>
      </c>
      <c r="AF21" s="9"/>
      <c r="AG21" s="9"/>
      <c r="AH21" s="9"/>
      <c r="AI21" s="9"/>
      <c r="AJ21" s="9"/>
      <c r="BO21" s="1"/>
      <c r="BQ21" s="2"/>
    </row>
    <row r="22" customFormat="false" ht="18.65" hidden="false" customHeight="true" outlineLevel="0" collapsed="false">
      <c r="A22" s="64" t="n">
        <v>6</v>
      </c>
      <c r="B22" s="79" t="str">
        <f aca="false">+AE19</f>
        <v>Builders</v>
      </c>
      <c r="C22" s="62" t="n">
        <f aca="false">+AE28</f>
        <v>10</v>
      </c>
      <c r="D22" s="62"/>
      <c r="E22" s="62" t="n">
        <f aca="false">+AE38</f>
        <v>1</v>
      </c>
      <c r="F22" s="62"/>
      <c r="G22" s="62" t="n">
        <f aca="false">+C22-E22</f>
        <v>9</v>
      </c>
      <c r="H22" s="62"/>
      <c r="I22" s="62" t="n">
        <f aca="false">+AE48</f>
        <v>37</v>
      </c>
      <c r="J22" s="62"/>
      <c r="K22" s="62" t="n">
        <f aca="false">+C22*9-I22</f>
        <v>53</v>
      </c>
      <c r="L22" s="62"/>
      <c r="M22" s="62" t="n">
        <f aca="false">+I22-K22</f>
        <v>-16</v>
      </c>
      <c r="N22" s="62"/>
      <c r="O22" s="62" t="n">
        <f aca="false">+E22*2+I22</f>
        <v>39</v>
      </c>
      <c r="P22" s="62"/>
      <c r="Q22" s="63"/>
      <c r="W22" s="1" t="s">
        <v>2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BO22" s="1"/>
      <c r="BQ22" s="2"/>
    </row>
    <row r="23" customFormat="false" ht="18.65" hidden="true" customHeight="true" outlineLevel="0" collapsed="false">
      <c r="A23" s="64" t="n">
        <v>7</v>
      </c>
      <c r="B23" s="61" t="str">
        <f aca="false">+AE20</f>
        <v>0</v>
      </c>
      <c r="C23" s="62" t="n">
        <f aca="false">+AE29</f>
        <v>0</v>
      </c>
      <c r="D23" s="62"/>
      <c r="E23" s="62" t="n">
        <f aca="false">+AE39</f>
        <v>0</v>
      </c>
      <c r="F23" s="62"/>
      <c r="G23" s="62" t="n">
        <f aca="false">+C23-E23</f>
        <v>0</v>
      </c>
      <c r="H23" s="62"/>
      <c r="I23" s="62" t="n">
        <f aca="false">+AE49</f>
        <v>0</v>
      </c>
      <c r="J23" s="62"/>
      <c r="K23" s="62" t="n">
        <f aca="false">+C23*9-I23</f>
        <v>0</v>
      </c>
      <c r="L23" s="62"/>
      <c r="M23" s="62" t="n">
        <f aca="false">+I23-K23</f>
        <v>0</v>
      </c>
      <c r="N23" s="62"/>
      <c r="O23" s="62" t="n">
        <f aca="false">+E23*2+I23</f>
        <v>0</v>
      </c>
      <c r="P23" s="62"/>
      <c r="Q23" s="63"/>
      <c r="V23" s="9" t="n">
        <v>1</v>
      </c>
      <c r="W23" s="9" t="str">
        <f aca="false">IF($AD$3=$V23,$W$3,"")</f>
        <v/>
      </c>
      <c r="X23" s="9" t="str">
        <f aca="false">IF($AD$4=$V23,$W$4,"")</f>
        <v/>
      </c>
      <c r="Y23" s="9" t="str">
        <f aca="false">IF($AD$5=$V23,$W$5,"")</f>
        <v/>
      </c>
      <c r="Z23" s="9" t="n">
        <f aca="false">IF($AD$6=$V23,$W$6,"")</f>
        <v>10</v>
      </c>
      <c r="AA23" s="9" t="str">
        <f aca="false">IF($AD$7=$V23,$W$7,"")</f>
        <v/>
      </c>
      <c r="AB23" s="9" t="str">
        <f aca="false">IF($AD$8=$V23,$W$8,"")</f>
        <v/>
      </c>
      <c r="AC23" s="9" t="str">
        <f aca="false">IF($AD$9=$V23,$W$9,"")</f>
        <v/>
      </c>
      <c r="AD23" s="9" t="str">
        <f aca="false">IF($AD$10=$V23,$W$10,"")</f>
        <v/>
      </c>
      <c r="AE23" s="9" t="n">
        <f aca="false">+SUM(W23:AD23)</f>
        <v>10</v>
      </c>
      <c r="AF23" s="9"/>
      <c r="AG23" s="9"/>
      <c r="AH23" s="9"/>
      <c r="AI23" s="9"/>
      <c r="AJ23" s="9"/>
      <c r="AK23" s="9"/>
      <c r="BO23" s="1"/>
      <c r="BQ23" s="2"/>
    </row>
    <row r="24" customFormat="false" ht="18.65" hidden="true" customHeight="true" outlineLevel="0" collapsed="false">
      <c r="A24" s="64" t="n">
        <v>8</v>
      </c>
      <c r="B24" s="61" t="str">
        <f aca="false">+AE21</f>
        <v>0</v>
      </c>
      <c r="C24" s="62" t="n">
        <f aca="false">+AE30</f>
        <v>0</v>
      </c>
      <c r="D24" s="62"/>
      <c r="E24" s="62" t="n">
        <f aca="false">+AE40</f>
        <v>0</v>
      </c>
      <c r="F24" s="62"/>
      <c r="G24" s="62" t="n">
        <f aca="false">+C24-E24</f>
        <v>0</v>
      </c>
      <c r="H24" s="62"/>
      <c r="I24" s="62" t="n">
        <f aca="false">+AE50</f>
        <v>0</v>
      </c>
      <c r="J24" s="62"/>
      <c r="K24" s="62" t="n">
        <f aca="false">+C24*9-I24</f>
        <v>0</v>
      </c>
      <c r="L24" s="62"/>
      <c r="M24" s="62" t="n">
        <f aca="false">+I24-K24</f>
        <v>0</v>
      </c>
      <c r="N24" s="62"/>
      <c r="O24" s="62" t="n">
        <f aca="false">+E24*2+I24</f>
        <v>0</v>
      </c>
      <c r="P24" s="62"/>
      <c r="Q24" s="63"/>
      <c r="V24" s="9" t="n">
        <v>2</v>
      </c>
      <c r="W24" s="9" t="str">
        <f aca="false">IF($AD$3=$V24,$W$3,"")</f>
        <v/>
      </c>
      <c r="X24" s="9" t="str">
        <f aca="false">IF($AD$4=$V24,$W$4,"")</f>
        <v/>
      </c>
      <c r="Y24" s="9" t="n">
        <f aca="false">IF($AD$5=$V24,$W$5,"")</f>
        <v>10</v>
      </c>
      <c r="Z24" s="9" t="str">
        <f aca="false">IF($AD$6=$V24,$W$6,"")</f>
        <v/>
      </c>
      <c r="AA24" s="9" t="str">
        <f aca="false">IF($AD$7=$V24,$W$7,"")</f>
        <v/>
      </c>
      <c r="AB24" s="9" t="str">
        <f aca="false">IF($AD$8=$V24,$W$8,"")</f>
        <v/>
      </c>
      <c r="AC24" s="9" t="str">
        <f aca="false">IF($AD$9=$V24,$W$9,"")</f>
        <v/>
      </c>
      <c r="AD24" s="9" t="str">
        <f aca="false">IF($AD$10=$V24,$W$10,"")</f>
        <v/>
      </c>
      <c r="AE24" s="9" t="n">
        <f aca="false">+SUM(W24:AD24)</f>
        <v>10</v>
      </c>
      <c r="AF24" s="9"/>
      <c r="AG24" s="9"/>
      <c r="AH24" s="9"/>
      <c r="AI24" s="9"/>
      <c r="AJ24" s="9"/>
      <c r="AK24" s="9"/>
      <c r="BO24" s="1"/>
      <c r="BQ24" s="2"/>
    </row>
    <row r="25" customFormat="false" ht="18.65" hidden="false" customHeight="true" outlineLevel="0" collapsed="false">
      <c r="V25" s="9" t="n">
        <v>3</v>
      </c>
      <c r="W25" s="9" t="str">
        <f aca="false">IF($AD$3=$V25,$W$3,"")</f>
        <v/>
      </c>
      <c r="X25" s="9" t="str">
        <f aca="false">IF($AD$4=$V25,$W$4,"")</f>
        <v/>
      </c>
      <c r="Y25" s="9" t="str">
        <f aca="false">IF($AD$5=$V25,$W$5,"")</f>
        <v/>
      </c>
      <c r="Z25" s="9" t="str">
        <f aca="false">IF($AD$6=$V25,$W$6,"")</f>
        <v/>
      </c>
      <c r="AA25" s="9" t="str">
        <f aca="false">IF($AD$7=$V25,$W$7,"")</f>
        <v/>
      </c>
      <c r="AB25" s="9" t="n">
        <f aca="false">IF($AD$8=$V25,$W$8,"")</f>
        <v>10</v>
      </c>
      <c r="AC25" s="9" t="str">
        <f aca="false">IF($AD$9=$V25,$W$9,"")</f>
        <v/>
      </c>
      <c r="AD25" s="9" t="str">
        <f aca="false">IF($AD$10=$V25,$W$10,"")</f>
        <v/>
      </c>
      <c r="AE25" s="9" t="n">
        <f aca="false">+SUM(W25:AD25)</f>
        <v>10</v>
      </c>
      <c r="AF25" s="9"/>
      <c r="AG25" s="9"/>
      <c r="AH25" s="9"/>
      <c r="AI25" s="9"/>
      <c r="AJ25" s="9"/>
      <c r="BO25" s="1"/>
      <c r="BQ25" s="2"/>
    </row>
    <row r="26" customFormat="false" ht="18.65" hidden="false" customHeight="true" outlineLevel="0" collapsed="false">
      <c r="V26" s="9" t="n">
        <v>4</v>
      </c>
      <c r="W26" s="9" t="str">
        <f aca="false">IF($AD$3=$V26,$W$3,"")</f>
        <v/>
      </c>
      <c r="X26" s="9" t="str">
        <f aca="false">IF($AD$4=$V26,$W$4,"")</f>
        <v/>
      </c>
      <c r="Y26" s="9" t="str">
        <f aca="false">IF($AD$5=$V26,$W$5,"")</f>
        <v/>
      </c>
      <c r="Z26" s="9" t="str">
        <f aca="false">IF($AD$6=$V26,$W$6,"")</f>
        <v/>
      </c>
      <c r="AA26" s="9" t="n">
        <f aca="false">IF($AD$7=$V26,$W$7,"")</f>
        <v>10</v>
      </c>
      <c r="AB26" s="9" t="str">
        <f aca="false">IF($AD$8=$V26,$W$8,"")</f>
        <v/>
      </c>
      <c r="AC26" s="9" t="str">
        <f aca="false">IF($AD$9=$V26,$W$9,"")</f>
        <v/>
      </c>
      <c r="AD26" s="9" t="str">
        <f aca="false">IF($AD$10=$V26,$W$10,"")</f>
        <v/>
      </c>
      <c r="AE26" s="9" t="n">
        <f aca="false">+SUM(W26:AD26)</f>
        <v>10</v>
      </c>
      <c r="AF26" s="9"/>
      <c r="AG26" s="9"/>
      <c r="AH26" s="9"/>
      <c r="AI26" s="9"/>
      <c r="AJ26" s="9"/>
      <c r="BO26" s="1"/>
      <c r="BQ26" s="2"/>
    </row>
    <row r="27" customFormat="false" ht="18.65" hidden="false" customHeight="true" outlineLevel="0" collapsed="false">
      <c r="V27" s="9" t="n">
        <v>5</v>
      </c>
      <c r="W27" s="9" t="str">
        <f aca="false">IF($AD$3=$V27,$W$3,"")</f>
        <v/>
      </c>
      <c r="X27" s="9" t="n">
        <f aca="false">IF($AD$4=$V27,$W$4,"")</f>
        <v>10</v>
      </c>
      <c r="Y27" s="9" t="str">
        <f aca="false">IF($AD$5=$V27,$W$5,"")</f>
        <v/>
      </c>
      <c r="Z27" s="9" t="str">
        <f aca="false">IF($AD$6=$V27,$W$6,"")</f>
        <v/>
      </c>
      <c r="AA27" s="9" t="str">
        <f aca="false">IF($AD$7=$V27,$W$7,"")</f>
        <v/>
      </c>
      <c r="AB27" s="9" t="str">
        <f aca="false">IF($AD$8=$V27,$W$8,"")</f>
        <v/>
      </c>
      <c r="AC27" s="9" t="str">
        <f aca="false">IF($AD$9=$V27,$W$9,"")</f>
        <v/>
      </c>
      <c r="AD27" s="9" t="str">
        <f aca="false">IF($AD$10=$V27,$W$10,"")</f>
        <v/>
      </c>
      <c r="AE27" s="9" t="n">
        <f aca="false">+SUM(W27:AD27)</f>
        <v>10</v>
      </c>
      <c r="AF27" s="9"/>
      <c r="AG27" s="9"/>
      <c r="AH27" s="9"/>
      <c r="AI27" s="9"/>
      <c r="AJ27" s="9"/>
      <c r="BO27" s="1"/>
      <c r="BQ27" s="2"/>
    </row>
    <row r="28" customFormat="false" ht="12.75" hidden="false" customHeight="false" outlineLevel="0" collapsed="false">
      <c r="V28" s="9" t="n">
        <v>6</v>
      </c>
      <c r="W28" s="9" t="n">
        <f aca="false">IF($AD$3=$V28,$W$3,"")</f>
        <v>10</v>
      </c>
      <c r="X28" s="9" t="str">
        <f aca="false">IF($AD$4=$V28,$W$4,"")</f>
        <v/>
      </c>
      <c r="Y28" s="9" t="str">
        <f aca="false">IF($AD$5=$V28,$W$5,"")</f>
        <v/>
      </c>
      <c r="Z28" s="9" t="str">
        <f aca="false">IF($AD$6=$V28,$W$6,"")</f>
        <v/>
      </c>
      <c r="AA28" s="9" t="str">
        <f aca="false">IF($AD$7=$V28,$W$7,"")</f>
        <v/>
      </c>
      <c r="AB28" s="9" t="str">
        <f aca="false">IF($AD$8=$V28,$W$8,"")</f>
        <v/>
      </c>
      <c r="AC28" s="9" t="str">
        <f aca="false">IF($AD$9=$V28,$W$9,"")</f>
        <v/>
      </c>
      <c r="AD28" s="9" t="str">
        <f aca="false">IF($AD$10=$V28,$W$10,"")</f>
        <v/>
      </c>
      <c r="AE28" s="9" t="n">
        <f aca="false">+SUM(W28:AD28)</f>
        <v>10</v>
      </c>
      <c r="BO28" s="1"/>
      <c r="BQ28" s="2"/>
    </row>
    <row r="29" customFormat="false" ht="12.75" hidden="false" customHeight="false" outlineLevel="0" collapsed="false">
      <c r="V29" s="9" t="n">
        <v>7</v>
      </c>
      <c r="W29" s="9" t="str">
        <f aca="false">IF($AD$3=$V29,$W$3,"")</f>
        <v/>
      </c>
      <c r="X29" s="9" t="str">
        <f aca="false">IF($AD$4=$V29,$W$4,"")</f>
        <v/>
      </c>
      <c r="Y29" s="9" t="str">
        <f aca="false">IF($AD$5=$V29,$W$5,"")</f>
        <v/>
      </c>
      <c r="Z29" s="9" t="str">
        <f aca="false">IF($AD$6=$V29,$W$6,"")</f>
        <v/>
      </c>
      <c r="AA29" s="9" t="str">
        <f aca="false">IF($AD$7=$V29,$W$7,"")</f>
        <v/>
      </c>
      <c r="AB29" s="9" t="str">
        <f aca="false">IF($AD$8=$V29,$W$8,"")</f>
        <v/>
      </c>
      <c r="AC29" s="9" t="n">
        <f aca="false">IF($AD$9=$V29,$W$9,"")</f>
        <v>0</v>
      </c>
      <c r="AD29" s="9" t="str">
        <f aca="false">IF($AD$10=$V29,$W$10,"")</f>
        <v/>
      </c>
      <c r="AE29" s="9" t="n">
        <f aca="false">+SUM(W29:AD29)</f>
        <v>0</v>
      </c>
      <c r="BO29" s="1"/>
      <c r="BQ29" s="2"/>
    </row>
    <row r="30" customFormat="false" ht="12.75" hidden="false" customHeight="false" outlineLevel="0" collapsed="false">
      <c r="V30" s="9" t="n">
        <v>8</v>
      </c>
      <c r="W30" s="9" t="str">
        <f aca="false">IF($AD$3=$V30,$W$3,"")</f>
        <v/>
      </c>
      <c r="X30" s="9" t="str">
        <f aca="false">IF($AD$4=$V30,$W$4,"")</f>
        <v/>
      </c>
      <c r="Y30" s="9" t="str">
        <f aca="false">IF($AD$5=$V30,$W$5,"")</f>
        <v/>
      </c>
      <c r="Z30" s="9" t="str">
        <f aca="false">IF($AD$6=$V30,$W$6,"")</f>
        <v/>
      </c>
      <c r="AA30" s="9" t="str">
        <f aca="false">IF($AD$7=$V30,$W$7,"")</f>
        <v/>
      </c>
      <c r="AB30" s="9" t="str">
        <f aca="false">IF($AD$8=$V30,$W$8,"")</f>
        <v/>
      </c>
      <c r="AC30" s="9" t="str">
        <f aca="false">IF($AD$9=$V30,$W$9,"")</f>
        <v/>
      </c>
      <c r="AD30" s="9" t="n">
        <f aca="false">IF($AD$10=$V30,$W$10,"")</f>
        <v>0</v>
      </c>
      <c r="AE30" s="9" t="n">
        <f aca="false">+SUM(W30:AD30)</f>
        <v>0</v>
      </c>
      <c r="BO30" s="1"/>
      <c r="BQ30" s="2"/>
    </row>
    <row r="31" customFormat="false" ht="12.75" hidden="false" customHeight="false" outlineLevel="0" collapsed="false">
      <c r="BO31" s="1"/>
      <c r="BQ31" s="2"/>
    </row>
    <row r="32" customFormat="false" ht="12.75" hidden="false" customHeight="false" outlineLevel="0" collapsed="false">
      <c r="W32" s="1" t="s">
        <v>3</v>
      </c>
      <c r="BO32" s="1"/>
      <c r="BQ32" s="2"/>
    </row>
    <row r="33" customFormat="false" ht="15" hidden="false" customHeight="true" outlineLevel="0" collapsed="false">
      <c r="V33" s="9" t="n">
        <v>1</v>
      </c>
      <c r="W33" s="9" t="str">
        <f aca="false">IF($AD$3=$V33,$X$3,"")</f>
        <v/>
      </c>
      <c r="X33" s="9" t="str">
        <f aca="false">IF($AD$4=$V33,$X$4,"")</f>
        <v/>
      </c>
      <c r="Y33" s="9" t="str">
        <f aca="false">IF($AD$5=$V33,$X$5,"")</f>
        <v/>
      </c>
      <c r="Z33" s="9" t="n">
        <f aca="false">IF($AD$6=$V33,$X$6,"")</f>
        <v>7</v>
      </c>
      <c r="AA33" s="9" t="str">
        <f aca="false">IF($AD$7=$V33,$X$7,"")</f>
        <v/>
      </c>
      <c r="AB33" s="9" t="str">
        <f aca="false">IF($AD$8=$V33,$X$8,"")</f>
        <v/>
      </c>
      <c r="AC33" s="9" t="str">
        <f aca="false">IF($AD$9=$V33,$X$9,"")</f>
        <v/>
      </c>
      <c r="AD33" s="9" t="str">
        <f aca="false">IF($AD$10=$V33,$X$10,"")</f>
        <v/>
      </c>
      <c r="AE33" s="9" t="n">
        <f aca="false">+SUM(W33:AD33)</f>
        <v>7</v>
      </c>
      <c r="BO33" s="1"/>
      <c r="BQ33" s="2"/>
    </row>
    <row r="34" customFormat="false" ht="12.75" hidden="false" customHeight="false" outlineLevel="0" collapsed="false">
      <c r="V34" s="9" t="n">
        <v>2</v>
      </c>
      <c r="W34" s="9" t="str">
        <f aca="false">IF($AD$3=$V34,$X$3,"")</f>
        <v/>
      </c>
      <c r="X34" s="9" t="str">
        <f aca="false">IF($AD$4=$V34,$X$4,"")</f>
        <v/>
      </c>
      <c r="Y34" s="9" t="n">
        <f aca="false">IF($AD$5=$V34,$X$5,"")</f>
        <v>7</v>
      </c>
      <c r="Z34" s="9" t="str">
        <f aca="false">IF($AD$6=$V34,$X$6,"")</f>
        <v/>
      </c>
      <c r="AA34" s="9" t="str">
        <f aca="false">IF($AD$7=$V34,$X$7,"")</f>
        <v/>
      </c>
      <c r="AB34" s="9" t="str">
        <f aca="false">IF($AD$8=$V34,$X$8,"")</f>
        <v/>
      </c>
      <c r="AC34" s="9" t="str">
        <f aca="false">IF($AD$9=$V34,$X$9,"")</f>
        <v/>
      </c>
      <c r="AD34" s="9" t="str">
        <f aca="false">IF($AD$10=$V34,$X$10,"")</f>
        <v/>
      </c>
      <c r="AE34" s="9" t="n">
        <f aca="false">+SUM(W34:AD34)</f>
        <v>7</v>
      </c>
      <c r="BO34" s="1"/>
      <c r="BQ34" s="2"/>
    </row>
    <row r="35" customFormat="false" ht="12.75" hidden="false" customHeight="true" outlineLevel="0" collapsed="false">
      <c r="H35" s="66"/>
      <c r="V35" s="9" t="n">
        <v>3</v>
      </c>
      <c r="W35" s="9" t="str">
        <f aca="false">IF($AD$3=$V35,$X$3,"")</f>
        <v/>
      </c>
      <c r="X35" s="9" t="str">
        <f aca="false">IF($AD$4=$V35,$X$4,"")</f>
        <v/>
      </c>
      <c r="Y35" s="9" t="str">
        <f aca="false">IF($AD$5=$V35,$X$5,"")</f>
        <v/>
      </c>
      <c r="Z35" s="9" t="str">
        <f aca="false">IF($AD$6=$V35,$X$6,"")</f>
        <v/>
      </c>
      <c r="AA35" s="9" t="str">
        <f aca="false">IF($AD$7=$V35,$X$7,"")</f>
        <v/>
      </c>
      <c r="AB35" s="9" t="n">
        <f aca="false">IF($AD$8=$V35,$X$8,"")</f>
        <v>5</v>
      </c>
      <c r="AC35" s="9" t="str">
        <f aca="false">IF($AD$9=$V35,$X$9,"")</f>
        <v/>
      </c>
      <c r="AD35" s="9" t="str">
        <f aca="false">IF($AD$10=$V35,$X$10,"")</f>
        <v/>
      </c>
      <c r="AE35" s="9" t="n">
        <f aca="false">+SUM(W35:AD35)</f>
        <v>5</v>
      </c>
      <c r="BO35" s="1"/>
      <c r="BQ35" s="2"/>
    </row>
    <row r="36" customFormat="false" ht="12.75" hidden="false" customHeight="false" outlineLevel="0" collapsed="false">
      <c r="V36" s="9" t="n">
        <v>4</v>
      </c>
      <c r="W36" s="9" t="str">
        <f aca="false">IF($AD$3=$V36,$X$3,"")</f>
        <v/>
      </c>
      <c r="X36" s="9" t="str">
        <f aca="false">IF($AD$4=$V36,$X$4,"")</f>
        <v/>
      </c>
      <c r="Y36" s="9" t="str">
        <f aca="false">IF($AD$5=$V36,$X$5,"")</f>
        <v/>
      </c>
      <c r="Z36" s="9" t="str">
        <f aca="false">IF($AD$6=$V36,$X$6,"")</f>
        <v/>
      </c>
      <c r="AA36" s="9" t="n">
        <f aca="false">IF($AD$7=$V36,$X$7,"")</f>
        <v>5</v>
      </c>
      <c r="AB36" s="9" t="str">
        <f aca="false">IF($AD$8=$V36,$X$8,"")</f>
        <v/>
      </c>
      <c r="AC36" s="9" t="str">
        <f aca="false">IF($AD$9=$V36,$X$9,"")</f>
        <v/>
      </c>
      <c r="AD36" s="9" t="str">
        <f aca="false">IF($AD$10=$V36,$X$10,"")</f>
        <v/>
      </c>
      <c r="AE36" s="9" t="n">
        <f aca="false">+SUM(W36:AD36)</f>
        <v>5</v>
      </c>
      <c r="BO36" s="1"/>
      <c r="BQ36" s="2"/>
    </row>
    <row r="37" customFormat="false" ht="12.75" hidden="false" customHeight="false" outlineLevel="0" collapsed="false">
      <c r="V37" s="1" t="n">
        <v>5</v>
      </c>
      <c r="W37" s="9" t="str">
        <f aca="false">IF($AD$3=$V37,$X$3,"")</f>
        <v/>
      </c>
      <c r="X37" s="9" t="n">
        <f aca="false">IF($AD$4=$V37,$X$4,"")</f>
        <v>5</v>
      </c>
      <c r="Y37" s="9" t="str">
        <f aca="false">IF($AD$5=$V37,$X$5,"")</f>
        <v/>
      </c>
      <c r="Z37" s="9" t="str">
        <f aca="false">IF($AD$6=$V37,$X$6,"")</f>
        <v/>
      </c>
      <c r="AA37" s="9" t="str">
        <f aca="false">IF($AD$7=$V37,$X$7,"")</f>
        <v/>
      </c>
      <c r="AB37" s="9" t="str">
        <f aca="false">IF($AD$8=$V37,$X$8,"")</f>
        <v/>
      </c>
      <c r="AC37" s="9" t="str">
        <f aca="false">IF($AD$9=$V37,$X$9,"")</f>
        <v/>
      </c>
      <c r="AD37" s="9" t="str">
        <f aca="false">IF($AD$10=$V37,$X$10,"")</f>
        <v/>
      </c>
      <c r="AE37" s="9" t="n">
        <f aca="false">+SUM(W37:AD37)</f>
        <v>5</v>
      </c>
      <c r="BO37" s="1"/>
      <c r="BQ37" s="2"/>
    </row>
    <row r="38" customFormat="false" ht="12.75" hidden="false" customHeight="false" outlineLevel="0" collapsed="false">
      <c r="V38" s="9" t="n">
        <v>6</v>
      </c>
      <c r="W38" s="9" t="n">
        <f aca="false">IF($AD$3=$V38,$X$3,"")</f>
        <v>1</v>
      </c>
      <c r="X38" s="9" t="str">
        <f aca="false">IF($AD$4=$V38,$X$4,"")</f>
        <v/>
      </c>
      <c r="Y38" s="9" t="str">
        <f aca="false">IF($AD$5=$V38,$X$5,"")</f>
        <v/>
      </c>
      <c r="Z38" s="9" t="str">
        <f aca="false">IF($AD$6=$V38,$X$6,"")</f>
        <v/>
      </c>
      <c r="AA38" s="9" t="str">
        <f aca="false">IF($AD$7=$V38,$X$7,"")</f>
        <v/>
      </c>
      <c r="AB38" s="9" t="str">
        <f aca="false">IF($AD$8=$V38,$X$8,"")</f>
        <v/>
      </c>
      <c r="AC38" s="9" t="str">
        <f aca="false">IF($AD$9=$V38,$X$9,"")</f>
        <v/>
      </c>
      <c r="AD38" s="9" t="str">
        <f aca="false">IF($AD$10=$V38,$X$10,"")</f>
        <v/>
      </c>
      <c r="AE38" s="9" t="n">
        <f aca="false">+SUM(W38:AD38)</f>
        <v>1</v>
      </c>
      <c r="BO38" s="1"/>
      <c r="BQ38" s="2"/>
    </row>
    <row r="39" customFormat="false" ht="12.75" hidden="false" customHeight="false" outlineLevel="0" collapsed="false">
      <c r="V39" s="9" t="n">
        <v>7</v>
      </c>
      <c r="W39" s="9" t="str">
        <f aca="false">IF($AD$3=$V39,$X$3,"")</f>
        <v/>
      </c>
      <c r="X39" s="9" t="str">
        <f aca="false">IF($AD$4=$V39,$X$4,"")</f>
        <v/>
      </c>
      <c r="Y39" s="9" t="str">
        <f aca="false">IF($AD$5=$V39,$X$5,"")</f>
        <v/>
      </c>
      <c r="Z39" s="9" t="str">
        <f aca="false">IF($AD$6=$V39,$X$6,"")</f>
        <v/>
      </c>
      <c r="AA39" s="9" t="str">
        <f aca="false">IF($AD$7=$V39,$X$7,"")</f>
        <v/>
      </c>
      <c r="AB39" s="9" t="str">
        <f aca="false">IF($AD$8=$V39,$X$8,"")</f>
        <v/>
      </c>
      <c r="AC39" s="9" t="n">
        <f aca="false">IF($AD$9=$V39,$X$9,"")</f>
        <v>0</v>
      </c>
      <c r="AD39" s="9" t="str">
        <f aca="false">IF($AD$10=$V39,$X$10,"")</f>
        <v/>
      </c>
      <c r="AE39" s="9" t="n">
        <f aca="false">+SUM(W39:AD39)</f>
        <v>0</v>
      </c>
      <c r="BO39" s="1"/>
      <c r="BQ39" s="2"/>
    </row>
    <row r="40" customFormat="false" ht="12.75" hidden="false" customHeight="false" outlineLevel="0" collapsed="false">
      <c r="V40" s="9" t="n">
        <v>8</v>
      </c>
      <c r="W40" s="9" t="str">
        <f aca="false">IF($AD$3=$V40,$X$3,"")</f>
        <v/>
      </c>
      <c r="X40" s="9" t="str">
        <f aca="false">IF($AD$4=$V40,$X$4,"")</f>
        <v/>
      </c>
      <c r="Y40" s="9" t="str">
        <f aca="false">IF($AD$5=$V40,$X$5,"")</f>
        <v/>
      </c>
      <c r="Z40" s="9" t="str">
        <f aca="false">IF($AD$6=$V40,$X$6,"")</f>
        <v/>
      </c>
      <c r="AA40" s="9" t="str">
        <f aca="false">IF($AD$7=$V40,$X$7,"")</f>
        <v/>
      </c>
      <c r="AB40" s="9" t="str">
        <f aca="false">IF($AD$8=$V40,$X$8,"")</f>
        <v/>
      </c>
      <c r="AC40" s="9" t="str">
        <f aca="false">IF($AD$9=$V40,$X$9,"")</f>
        <v/>
      </c>
      <c r="AD40" s="9" t="n">
        <f aca="false">IF($AD$10=$V40,$X$10,"")</f>
        <v>0</v>
      </c>
      <c r="AE40" s="9" t="n">
        <f aca="false">+SUM(W40:AD40)</f>
        <v>0</v>
      </c>
      <c r="BO40" s="1"/>
      <c r="BQ40" s="2"/>
    </row>
    <row r="41" customFormat="false" ht="12.75" hidden="false" customHeight="false" outlineLevel="0" collapsed="false">
      <c r="BO41" s="1"/>
      <c r="BQ41" s="2"/>
    </row>
    <row r="42" customFormat="false" ht="12.75" hidden="false" customHeight="false" outlineLevel="0" collapsed="false">
      <c r="W42" s="1" t="s">
        <v>27</v>
      </c>
      <c r="BO42" s="1"/>
      <c r="BQ42" s="2"/>
    </row>
    <row r="43" customFormat="false" ht="12.75" hidden="false" customHeight="false" outlineLevel="0" collapsed="false">
      <c r="V43" s="9" t="n">
        <v>1</v>
      </c>
      <c r="W43" s="9" t="str">
        <f aca="false">IF($AD$3=$V43,$AA$3,"")</f>
        <v/>
      </c>
      <c r="X43" s="9" t="str">
        <f aca="false">IF($AD$4=$V43,$AA$4,"")</f>
        <v/>
      </c>
      <c r="Y43" s="67" t="str">
        <f aca="false">IF($AD$5=$V43,$AA$5,"")</f>
        <v/>
      </c>
      <c r="Z43" s="9" t="n">
        <f aca="false">IF($AD$6=$V43,$AA$6,"")</f>
        <v>50</v>
      </c>
      <c r="AA43" s="67" t="str">
        <f aca="false">IF($AD$7=$V43,$AA$7,"")</f>
        <v/>
      </c>
      <c r="AB43" s="67" t="str">
        <f aca="false">IF($AD$8=$V43,$AA$8,"")</f>
        <v/>
      </c>
      <c r="AC43" s="9" t="str">
        <f aca="false">IF($AD$9=$V43,$AA$9,"")</f>
        <v/>
      </c>
      <c r="AD43" s="9" t="str">
        <f aca="false">IF($AD$10=$V43,$AA$10,"")</f>
        <v/>
      </c>
      <c r="AE43" s="9" t="n">
        <f aca="false">+SUM(W43:AD43)</f>
        <v>50</v>
      </c>
      <c r="BO43" s="1"/>
      <c r="BQ43" s="2"/>
    </row>
    <row r="44" customFormat="false" ht="12.75" hidden="false" customHeight="false" outlineLevel="0" collapsed="false">
      <c r="V44" s="9" t="n">
        <v>2</v>
      </c>
      <c r="W44" s="9" t="str">
        <f aca="false">IF($AD$3=$V44,$AA$3,"")</f>
        <v/>
      </c>
      <c r="X44" s="67" t="str">
        <f aca="false">IF($AD$4=$V44,$AA$4,"")</f>
        <v/>
      </c>
      <c r="Y44" s="67" t="n">
        <f aca="false">IF($AD$5=$V44,$AA$5,"")</f>
        <v>47</v>
      </c>
      <c r="Z44" s="67" t="str">
        <f aca="false">IF($AD$6=$V44,$AA$6,"")</f>
        <v/>
      </c>
      <c r="AA44" s="67" t="str">
        <f aca="false">IF($AD$7=$V44,$AA$7,"")</f>
        <v/>
      </c>
      <c r="AB44" s="67" t="str">
        <f aca="false">IF($AD$8=$V44,$AA$8,"")</f>
        <v/>
      </c>
      <c r="AC44" s="9" t="str">
        <f aca="false">IF($AD$9=$V44,$AA$9,"")</f>
        <v/>
      </c>
      <c r="AD44" s="9" t="str">
        <f aca="false">IF($AD$10=$V44,$AA$10,"")</f>
        <v/>
      </c>
      <c r="AE44" s="9" t="n">
        <f aca="false">+SUM(W44:AD44)</f>
        <v>47</v>
      </c>
      <c r="BO44" s="1"/>
      <c r="BQ44" s="2"/>
    </row>
    <row r="45" customFormat="false" ht="12.75" hidden="false" customHeight="false" outlineLevel="0" collapsed="false">
      <c r="V45" s="9" t="n">
        <v>3</v>
      </c>
      <c r="W45" s="67" t="str">
        <f aca="false">IF($AD$3=$V45,$AA$3,"")</f>
        <v/>
      </c>
      <c r="X45" s="67" t="str">
        <f aca="false">IF($AD$4=$V45,$AA$4,"")</f>
        <v/>
      </c>
      <c r="Y45" s="9" t="str">
        <f aca="false">IF($AD$5=$V45,$AA$5,"")</f>
        <v/>
      </c>
      <c r="Z45" s="67" t="str">
        <f aca="false">IF($AD$6=$V45,$AA$6,"")</f>
        <v/>
      </c>
      <c r="AA45" s="67" t="str">
        <f aca="false">IF($AD$7=$V45,$AA$7,"")</f>
        <v/>
      </c>
      <c r="AB45" s="9" t="n">
        <f aca="false">IF($AD$8=$V45,$AA$8,"")</f>
        <v>51</v>
      </c>
      <c r="AC45" s="9" t="str">
        <f aca="false">IF($AD$9=$V45,$AA$9,"")</f>
        <v/>
      </c>
      <c r="AD45" s="9" t="str">
        <f aca="false">IF($AD$10=$V45,$AA$10,"")</f>
        <v/>
      </c>
      <c r="AE45" s="9" t="n">
        <f aca="false">+SUM(W45:AD45)</f>
        <v>51</v>
      </c>
      <c r="BO45" s="1"/>
      <c r="BQ45" s="2"/>
    </row>
    <row r="46" customFormat="false" ht="12.75" hidden="false" customHeight="false" outlineLevel="0" collapsed="false">
      <c r="V46" s="9" t="n">
        <v>4</v>
      </c>
      <c r="W46" s="67" t="str">
        <f aca="false">IF($AD$3=$V46,$AA$3,"")</f>
        <v/>
      </c>
      <c r="X46" s="67" t="str">
        <f aca="false">IF($AD$4=$V46,$AA$4,"")</f>
        <v/>
      </c>
      <c r="Y46" s="67" t="str">
        <f aca="false">IF($AD$5=$V46,$AA$5,"")</f>
        <v/>
      </c>
      <c r="Z46" s="9" t="str">
        <f aca="false">IF($AD$6=$V46,$AA$6,"")</f>
        <v/>
      </c>
      <c r="AA46" s="67" t="n">
        <f aca="false">IF($AD$7=$V46,$AA$7,"")</f>
        <v>47</v>
      </c>
      <c r="AB46" s="67" t="str">
        <f aca="false">IF($AD$8=$V46,$AA$8,"")</f>
        <v/>
      </c>
      <c r="AC46" s="9" t="str">
        <f aca="false">IF($AD$9=$V46,$AA$9,"")</f>
        <v/>
      </c>
      <c r="AD46" s="9" t="str">
        <f aca="false">IF($AD$10=$V46,$AA$10,"")</f>
        <v/>
      </c>
      <c r="AE46" s="9" t="n">
        <f aca="false">+SUM(W46:AD46)</f>
        <v>47</v>
      </c>
      <c r="BO46" s="1"/>
      <c r="BQ46" s="2"/>
    </row>
    <row r="47" customFormat="false" ht="12.75" hidden="false" customHeight="false" outlineLevel="0" collapsed="false">
      <c r="V47" s="9" t="n">
        <v>5</v>
      </c>
      <c r="W47" s="67" t="str">
        <f aca="false">IF($AD$3=$V47,$AA$3,"")</f>
        <v/>
      </c>
      <c r="X47" s="67" t="n">
        <f aca="false">IF($AD$4=$V47,$AA$4,"")</f>
        <v>38</v>
      </c>
      <c r="Y47" s="9" t="str">
        <f aca="false">IF($AD$5=$V47,$AA$5,"")</f>
        <v/>
      </c>
      <c r="Z47" s="67" t="str">
        <f aca="false">IF($AD$6=$V47,$AA$6,"")</f>
        <v/>
      </c>
      <c r="AA47" s="67" t="str">
        <f aca="false">IF($AD$7=$V47,$AA$7,"")</f>
        <v/>
      </c>
      <c r="AB47" s="67" t="str">
        <f aca="false">IF($AD$8=$V47,$AA$8,"")</f>
        <v/>
      </c>
      <c r="AC47" s="9" t="str">
        <f aca="false">IF($AD$9=$V47,$AA$9,"")</f>
        <v/>
      </c>
      <c r="AD47" s="9" t="str">
        <f aca="false">IF($AD$10=$V47,$AA$10,"")</f>
        <v/>
      </c>
      <c r="AE47" s="9" t="n">
        <f aca="false">+SUM(W47:AD47)</f>
        <v>38</v>
      </c>
      <c r="BO47" s="1"/>
      <c r="BQ47" s="2"/>
    </row>
    <row r="48" customFormat="false" ht="12.75" hidden="false" customHeight="false" outlineLevel="0" collapsed="false">
      <c r="V48" s="9" t="n">
        <v>6</v>
      </c>
      <c r="W48" s="67" t="n">
        <f aca="false">IF($AD$3=$V48,$AA$3,"")</f>
        <v>37</v>
      </c>
      <c r="X48" s="67" t="str">
        <f aca="false">IF($AD$4=$V48,$AA$4,"")</f>
        <v/>
      </c>
      <c r="Y48" s="9" t="str">
        <f aca="false">IF($AD$5=$V48,$AA$5,"")</f>
        <v/>
      </c>
      <c r="Z48" s="9" t="str">
        <f aca="false">IF($AD$6=$V48,$AA$6,"")</f>
        <v/>
      </c>
      <c r="AA48" s="67" t="str">
        <f aca="false">IF($AD$7=$V48,$AA$7,"")</f>
        <v/>
      </c>
      <c r="AB48" s="9" t="str">
        <f aca="false">IF($AD$8=$V48,$AA$8,"")</f>
        <v/>
      </c>
      <c r="AC48" s="9" t="str">
        <f aca="false">IF($AD$9=$V48,$AA$9,"")</f>
        <v/>
      </c>
      <c r="AD48" s="9" t="str">
        <f aca="false">IF($AD$10=$V48,$AA$10,"")</f>
        <v/>
      </c>
      <c r="AE48" s="9" t="n">
        <f aca="false">+SUM(W48:AD48)</f>
        <v>37</v>
      </c>
      <c r="BO48" s="1"/>
      <c r="BQ48" s="2"/>
    </row>
    <row r="49" customFormat="false" ht="12.75" hidden="false" customHeight="false" outlineLevel="0" collapsed="false">
      <c r="V49" s="9" t="n">
        <v>7</v>
      </c>
      <c r="W49" s="9" t="str">
        <f aca="false">IF($AD$3=$V49,$AA$3,"")</f>
        <v/>
      </c>
      <c r="X49" s="9" t="str">
        <f aca="false">IF($AD$4=$V49,$AA$4,"")</f>
        <v/>
      </c>
      <c r="Y49" s="9" t="str">
        <f aca="false">IF($AD$5=$V49,$AA$5,"")</f>
        <v/>
      </c>
      <c r="Z49" s="9" t="str">
        <f aca="false">IF($AD$6=$V49,$AA$6,"")</f>
        <v/>
      </c>
      <c r="AA49" s="9" t="str">
        <f aca="false">IF($AD$7=$V49,$AA$7,"")</f>
        <v/>
      </c>
      <c r="AB49" s="9" t="str">
        <f aca="false">IF($AD$8=$V49,$AA$8,"")</f>
        <v/>
      </c>
      <c r="AC49" s="9" t="n">
        <f aca="false">IF($AD$9=$V49,$AA$9,"")</f>
        <v>0</v>
      </c>
      <c r="AD49" s="9" t="str">
        <f aca="false">IF($AD$10=$V49,$AA$10,"")</f>
        <v/>
      </c>
      <c r="AE49" s="9" t="n">
        <f aca="false">+SUM(W49:AD49)</f>
        <v>0</v>
      </c>
      <c r="BO49" s="1"/>
      <c r="BQ49" s="2"/>
    </row>
    <row r="50" customFormat="false" ht="12.75" hidden="false" customHeight="false" outlineLevel="0" collapsed="false">
      <c r="V50" s="9" t="n">
        <v>8</v>
      </c>
      <c r="W50" s="9" t="str">
        <f aca="false">IF($AD$3=$V50,$AA$3,"")</f>
        <v/>
      </c>
      <c r="X50" s="9" t="str">
        <f aca="false">IF($AD$4=$V50,$AA$4,"")</f>
        <v/>
      </c>
      <c r="Y50" s="9" t="str">
        <f aca="false">IF($AD$5=$V50,$AA$5,"")</f>
        <v/>
      </c>
      <c r="Z50" s="9" t="str">
        <f aca="false">IF($AD$6=$V50,$AA$6,"")</f>
        <v/>
      </c>
      <c r="AA50" s="9" t="str">
        <f aca="false">IF($AD$7=$V50,$AA$7,"")</f>
        <v/>
      </c>
      <c r="AB50" s="9" t="str">
        <f aca="false">IF($AD$8=$V50,$AA$8,"")</f>
        <v/>
      </c>
      <c r="AC50" s="9" t="str">
        <f aca="false">IF($AD$9=$V50,$AA$9,"")</f>
        <v/>
      </c>
      <c r="AD50" s="9" t="n">
        <f aca="false">IF($AD$10=$V50,$AA$10,"")</f>
        <v>0</v>
      </c>
      <c r="AE50" s="9" t="n">
        <f aca="false">+SUM(W50:AD50)</f>
        <v>0</v>
      </c>
      <c r="BO50" s="1"/>
      <c r="BQ50" s="2"/>
    </row>
    <row r="51" customFormat="false" ht="12.75" hidden="false" customHeight="false" outlineLevel="0" collapsed="false">
      <c r="BO51" s="1"/>
      <c r="BQ51" s="2"/>
    </row>
    <row r="52" customFormat="false" ht="12.75" hidden="false" customHeight="false" outlineLevel="0" collapsed="false">
      <c r="BO52" s="1"/>
      <c r="BQ52" s="2"/>
    </row>
    <row r="53" customFormat="false" ht="12.75" hidden="false" customHeight="false" outlineLevel="0" collapsed="false">
      <c r="BO53" s="1"/>
      <c r="BQ53" s="2"/>
    </row>
  </sheetData>
  <mergeCells count="78">
    <mergeCell ref="A1:B2"/>
    <mergeCell ref="C1:R1"/>
    <mergeCell ref="C2:D2"/>
    <mergeCell ref="E2:F2"/>
    <mergeCell ref="G2:H2"/>
    <mergeCell ref="I2:J2"/>
    <mergeCell ref="K2:L2"/>
    <mergeCell ref="M2:N2"/>
    <mergeCell ref="O2:P2"/>
    <mergeCell ref="Q2:R2"/>
    <mergeCell ref="A3:A10"/>
    <mergeCell ref="F12:H12"/>
    <mergeCell ref="N13:P13"/>
    <mergeCell ref="A15:B16"/>
    <mergeCell ref="C15:P15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3:D23"/>
    <mergeCell ref="E23:F23"/>
    <mergeCell ref="G23:H23"/>
    <mergeCell ref="I23:J23"/>
    <mergeCell ref="K23:L23"/>
    <mergeCell ref="M23:N23"/>
    <mergeCell ref="O23:P23"/>
    <mergeCell ref="C24:D24"/>
    <mergeCell ref="E24:F24"/>
    <mergeCell ref="G24:H24"/>
    <mergeCell ref="I24:J24"/>
    <mergeCell ref="K24:L24"/>
    <mergeCell ref="M24:N24"/>
    <mergeCell ref="O24:P24"/>
  </mergeCells>
  <dataValidations count="3">
    <dataValidation allowBlank="true" error="value between 0 - 9 " errorStyle="stop" operator="between" showDropDown="false" showErrorMessage="true" showInputMessage="false" sqref="S3:U10 L7 P9 R10" type="whole">
      <formula1>0</formula1>
      <formula2>9</formula2>
    </dataValidation>
    <dataValidation allowBlank="true" error="value between 0 - 9 " errorStyle="stop" operator="between" prompt="home score&#10;" showDropDown="false" showErrorMessage="true" showInputMessage="true" sqref="C3:E3 G3:G4 I3:I5 K3:K10 M3:M7 O3:O9 Q3:Q10 C4:C9 E4:F4 E5:E10 G5:H5 G6:G10 I6:J6 I7:I10 M8:N8 C10 M10" type="whole">
      <formula1>0</formula1>
      <formula2>9</formula2>
    </dataValidation>
    <dataValidation allowBlank="true" error="value between 0 - 9 " errorStyle="stop" operator="between" prompt="Away Score" showDropDown="false" showErrorMessage="true" showInputMessage="true" sqref="F3 H3:H4 J3:J5 L3:L6 N3:N7 P3:P8 R3:R9 D4:D10 F5:F10 H6:H10 J7:J10 L8:L10 N9:N10 P10" type="whole">
      <formula1>0</formula1>
      <formula2>9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C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078125" defaultRowHeight="17.15" zeroHeight="false" outlineLevelRow="0" outlineLevelCol="0"/>
  <cols>
    <col collapsed="false" customWidth="true" hidden="false" outlineLevel="0" max="1" min="1" style="1" width="2.97"/>
    <col collapsed="false" customWidth="true" hidden="false" outlineLevel="0" max="2" min="2" style="1" width="13.1"/>
    <col collapsed="false" customWidth="true" hidden="false" outlineLevel="0" max="16" min="3" style="1" width="5.66"/>
    <col collapsed="false" customWidth="true" hidden="false" outlineLevel="0" max="18" min="17" style="1" width="4.85"/>
    <col collapsed="false" customWidth="true" hidden="false" outlineLevel="0" max="19" min="19" style="2" width="5.75"/>
    <col collapsed="false" customWidth="true" hidden="true" outlineLevel="0" max="20" min="20" style="2" width="5.75"/>
    <col collapsed="false" customWidth="true" hidden="true" outlineLevel="0" max="21" min="21" style="2" width="6.61"/>
    <col collapsed="false" customWidth="true" hidden="true" outlineLevel="0" max="24" min="22" style="1" width="8.98"/>
    <col collapsed="false" customWidth="true" hidden="true" outlineLevel="0" max="25" min="25" style="1" width="9.98"/>
    <col collapsed="false" customWidth="true" hidden="true" outlineLevel="0" max="66" min="26" style="1" width="8.98"/>
    <col collapsed="false" customWidth="true" hidden="true" outlineLevel="0" max="68" min="67" style="2" width="8.98"/>
    <col collapsed="false" customWidth="true" hidden="true" outlineLevel="0" max="87" min="69" style="1" width="8.98"/>
    <col collapsed="false" customWidth="true" hidden="false" outlineLevel="0" max="88" min="88" style="1" width="8.98"/>
    <col collapsed="false" customWidth="true" hidden="false" outlineLevel="0" max="89" min="89" style="1" width="6.61"/>
    <col collapsed="false" customWidth="true" hidden="false" outlineLevel="0" max="129" min="90" style="1" width="8.98"/>
    <col collapsed="false" customWidth="true" hidden="false" outlineLevel="0" max="16384" min="16384" style="1" width="10.16"/>
  </cols>
  <sheetData>
    <row r="1" customFormat="false" ht="17.15" hidden="false" customHeight="true" outlineLevel="0" collapsed="false">
      <c r="A1" s="3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9" customFormat="true" ht="17.15" hidden="false" customHeight="true" outlineLevel="0" collapsed="false">
      <c r="A2" s="3"/>
      <c r="B2" s="3"/>
      <c r="C2" s="5" t="str">
        <f aca="false">+B3</f>
        <v>Black Horse</v>
      </c>
      <c r="D2" s="5"/>
      <c r="E2" s="6" t="str">
        <f aca="false">+B4</f>
        <v>BSCA</v>
      </c>
      <c r="F2" s="6"/>
      <c r="G2" s="6" t="str">
        <f aca="false">+B5</f>
        <v>Exchequers</v>
      </c>
      <c r="H2" s="6"/>
      <c r="I2" s="6" t="str">
        <f aca="false">+B6</f>
        <v>Lords</v>
      </c>
      <c r="J2" s="6"/>
      <c r="K2" s="6" t="str">
        <f aca="false">+B7</f>
        <v>OHB</v>
      </c>
      <c r="L2" s="6"/>
      <c r="M2" s="6" t="str">
        <f aca="false">+B8</f>
        <v>Steamers</v>
      </c>
      <c r="N2" s="6"/>
      <c r="O2" s="6" t="n">
        <f aca="false">+B9</f>
        <v>0</v>
      </c>
      <c r="P2" s="6"/>
      <c r="Q2" s="6" t="n">
        <f aca="false">+B10</f>
        <v>0</v>
      </c>
      <c r="R2" s="6"/>
      <c r="S2" s="7"/>
      <c r="T2" s="7"/>
      <c r="U2" s="7"/>
      <c r="V2" s="8"/>
      <c r="W2" s="8" t="s">
        <v>2</v>
      </c>
      <c r="X2" s="8" t="s">
        <v>3</v>
      </c>
      <c r="Y2" s="8" t="s">
        <v>4</v>
      </c>
      <c r="Z2" s="8" t="s">
        <v>5</v>
      </c>
      <c r="AA2" s="8" t="s">
        <v>6</v>
      </c>
      <c r="AB2" s="8" t="s">
        <v>7</v>
      </c>
      <c r="AD2" s="9" t="s">
        <v>8</v>
      </c>
      <c r="AH2" s="10" t="s">
        <v>9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1"/>
      <c r="AT2" s="10"/>
      <c r="AU2" s="10"/>
      <c r="AV2" s="10"/>
      <c r="AW2" s="7"/>
      <c r="AX2" s="7"/>
      <c r="AY2" s="7"/>
      <c r="AZ2" s="7"/>
      <c r="BA2" s="10" t="s">
        <v>10</v>
      </c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7"/>
      <c r="BQ2" s="7"/>
      <c r="BS2" s="10" t="s">
        <v>2</v>
      </c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</row>
    <row r="3" customFormat="false" ht="17.15" hidden="false" customHeight="true" outlineLevel="0" collapsed="false">
      <c r="A3" s="12" t="s">
        <v>11</v>
      </c>
      <c r="B3" s="13" t="str">
        <f aca="false">+'Division 1'!B3</f>
        <v>Black Horse</v>
      </c>
      <c r="C3" s="14"/>
      <c r="D3" s="14"/>
      <c r="E3" s="15" t="n">
        <v>5</v>
      </c>
      <c r="F3" s="16" t="n">
        <f aca="false">+IF(E3="","",9-E3)</f>
        <v>4</v>
      </c>
      <c r="G3" s="15" t="n">
        <v>6</v>
      </c>
      <c r="H3" s="16" t="n">
        <f aca="false">+IF(G3="","",9-G3)</f>
        <v>3</v>
      </c>
      <c r="I3" s="15" t="n">
        <v>2</v>
      </c>
      <c r="J3" s="16" t="n">
        <f aca="false">+IF(I3="","",9-I3)</f>
        <v>7</v>
      </c>
      <c r="K3" s="15" t="n">
        <v>2</v>
      </c>
      <c r="L3" s="16" t="n">
        <f aca="false">+IF(K3="","",9-K3)</f>
        <v>7</v>
      </c>
      <c r="M3" s="15" t="n">
        <v>6</v>
      </c>
      <c r="N3" s="16" t="n">
        <f aca="false">+IF(M3="","",9-M3)</f>
        <v>3</v>
      </c>
      <c r="O3" s="15"/>
      <c r="P3" s="16" t="str">
        <f aca="false">+IF(O3="","",9-O3)</f>
        <v/>
      </c>
      <c r="Q3" s="15"/>
      <c r="R3" s="16" t="str">
        <f aca="false">+IF(Q3="","",9-Q3)</f>
        <v/>
      </c>
      <c r="S3" s="17"/>
      <c r="T3" s="17"/>
      <c r="U3" s="17"/>
      <c r="V3" s="10" t="str">
        <f aca="false">+B3</f>
        <v>Black Horse</v>
      </c>
      <c r="W3" s="11" t="n">
        <f aca="false">+'Division 1'!W3+COUNTIF($BS$3:$CH$10,V3)</f>
        <v>20</v>
      </c>
      <c r="X3" s="11" t="n">
        <f aca="false">+'Division 1'!X3+COUNTIF($BA$3:$BO$10,V3)</f>
        <v>12</v>
      </c>
      <c r="Y3" s="11" t="n">
        <f aca="false">+W3-X3</f>
        <v>8</v>
      </c>
      <c r="Z3" s="11" t="n">
        <f aca="false">+X3*2</f>
        <v>24</v>
      </c>
      <c r="AA3" s="18" t="n">
        <f aca="false">++'Division 1'!AA3+(C3+E3+G3+I3+K3+M3+O3+Q3)+SUM(D3:D10)</f>
        <v>98</v>
      </c>
      <c r="AB3" s="19" t="n">
        <f aca="false">+Z3+AA3</f>
        <v>122</v>
      </c>
      <c r="AC3" s="20" t="n">
        <f aca="false">+AB3+0.08</f>
        <v>122.08</v>
      </c>
      <c r="AD3" s="1" t="n">
        <f aca="false">RANK(AC3,$AC$3:$AC$10,0)</f>
        <v>1</v>
      </c>
      <c r="AH3" s="11" t="str">
        <f aca="false">+IF(C3&gt;4,$B3,C$2)</f>
        <v>Black Horse</v>
      </c>
      <c r="AI3" s="11"/>
      <c r="AJ3" s="11" t="str">
        <f aca="false">+IF(E3&gt;4,$B3,E$2)</f>
        <v>Black Horse</v>
      </c>
      <c r="AK3" s="11"/>
      <c r="AL3" s="11" t="str">
        <f aca="false">+IF(G3&gt;4,$B3,G$2)</f>
        <v>Black Horse</v>
      </c>
      <c r="AM3" s="11"/>
      <c r="AN3" s="11" t="str">
        <f aca="false">+IF(I3&gt;4,$B3,I$2)</f>
        <v>Lords</v>
      </c>
      <c r="AO3" s="11"/>
      <c r="AP3" s="11" t="str">
        <f aca="false">+IF(K3&gt;4,$B3,K$2)</f>
        <v>OHB</v>
      </c>
      <c r="AQ3" s="11"/>
      <c r="AR3" s="11" t="str">
        <f aca="false">+IF(M3&gt;4,$B3,M$2)</f>
        <v>Black Horse</v>
      </c>
      <c r="AS3" s="11"/>
      <c r="AT3" s="11" t="n">
        <f aca="false">+IF(O3&gt;4,$B3,O$2)</f>
        <v>0</v>
      </c>
      <c r="AU3" s="11"/>
      <c r="AV3" s="11" t="n">
        <f aca="false">+IF(Q3&gt;4,$B3,Q$2)</f>
        <v>0</v>
      </c>
      <c r="AW3" s="2"/>
      <c r="AX3" s="2"/>
      <c r="AY3" s="2"/>
      <c r="AZ3" s="2"/>
      <c r="BA3" s="11" t="str">
        <f aca="false">IF(C3="","",AH3)</f>
        <v/>
      </c>
      <c r="BB3" s="11" t="str">
        <f aca="false">IF(D3="","",AI3)</f>
        <v/>
      </c>
      <c r="BC3" s="11" t="str">
        <f aca="false">IF(E3="","",AJ3)</f>
        <v>Black Horse</v>
      </c>
      <c r="BD3" s="11"/>
      <c r="BE3" s="11" t="str">
        <f aca="false">IF(G3="","",AL3)</f>
        <v>Black Horse</v>
      </c>
      <c r="BF3" s="11"/>
      <c r="BG3" s="11" t="str">
        <f aca="false">IF(I3="","",AN3)</f>
        <v>Lords</v>
      </c>
      <c r="BH3" s="11"/>
      <c r="BI3" s="11" t="str">
        <f aca="false">IF(K3="","",AP3)</f>
        <v>OHB</v>
      </c>
      <c r="BJ3" s="11"/>
      <c r="BK3" s="11" t="str">
        <f aca="false">IF(M3="","",AR3)</f>
        <v>Black Horse</v>
      </c>
      <c r="BL3" s="11"/>
      <c r="BM3" s="11" t="str">
        <f aca="false">IF(O3="","",AT3)</f>
        <v/>
      </c>
      <c r="BN3" s="11"/>
      <c r="BO3" s="11" t="str">
        <f aca="false">IF(Q3="","",AV3)</f>
        <v/>
      </c>
      <c r="BQ3" s="2"/>
      <c r="BS3" s="11" t="str">
        <f aca="false">+IF(C3="","",$B3)</f>
        <v/>
      </c>
      <c r="BT3" s="11" t="str">
        <f aca="false">+IF(D3="","",$C$2)</f>
        <v/>
      </c>
      <c r="BU3" s="11" t="str">
        <f aca="false">+IF(E3="","",$B3)</f>
        <v>Black Horse</v>
      </c>
      <c r="BV3" s="11" t="str">
        <f aca="false">+IF(F3="","",$E$2)</f>
        <v>BSCA</v>
      </c>
      <c r="BW3" s="11" t="str">
        <f aca="false">+IF(G3="","",$B3)</f>
        <v>Black Horse</v>
      </c>
      <c r="BX3" s="11" t="str">
        <f aca="false">+IF(H3="","",$G$2)</f>
        <v>Exchequers</v>
      </c>
      <c r="BY3" s="11" t="str">
        <f aca="false">+IF(I3="","",$B3)</f>
        <v>Black Horse</v>
      </c>
      <c r="BZ3" s="11" t="str">
        <f aca="false">+IF(J3="","",$I$2)</f>
        <v>Lords</v>
      </c>
      <c r="CA3" s="11" t="str">
        <f aca="false">+IF(K3="","",$B3)</f>
        <v>Black Horse</v>
      </c>
      <c r="CB3" s="11" t="str">
        <f aca="false">+IF(L3="","",$K$2)</f>
        <v>OHB</v>
      </c>
      <c r="CC3" s="11" t="str">
        <f aca="false">+IF(M3="","",$B3)</f>
        <v>Black Horse</v>
      </c>
      <c r="CD3" s="11" t="str">
        <f aca="false">+IF(N3="","",$M$2)</f>
        <v>Steamers</v>
      </c>
      <c r="CE3" s="11" t="str">
        <f aca="false">+IF(O3="","",$B3)</f>
        <v/>
      </c>
      <c r="CF3" s="11" t="str">
        <f aca="false">+IF(P3="","",$O$2)</f>
        <v/>
      </c>
      <c r="CG3" s="11" t="str">
        <f aca="false">+IF(Q3="","",$B3)</f>
        <v/>
      </c>
      <c r="CH3" s="11" t="str">
        <f aca="false">+IF(R3="","",$Q$2)</f>
        <v/>
      </c>
    </row>
    <row r="4" customFormat="false" ht="17.15" hidden="false" customHeight="true" outlineLevel="0" collapsed="false">
      <c r="A4" s="12"/>
      <c r="B4" s="13" t="str">
        <f aca="false">+'Division 1'!B4</f>
        <v>BSCA</v>
      </c>
      <c r="C4" s="15" t="n">
        <v>5</v>
      </c>
      <c r="D4" s="16" t="n">
        <f aca="false">+IF(C4="","",9-C4)</f>
        <v>4</v>
      </c>
      <c r="E4" s="14"/>
      <c r="F4" s="14"/>
      <c r="G4" s="15" t="n">
        <v>5</v>
      </c>
      <c r="H4" s="16" t="n">
        <f aca="false">+IF(G4="","",9-G4)</f>
        <v>4</v>
      </c>
      <c r="I4" s="15" t="n">
        <v>3</v>
      </c>
      <c r="J4" s="16" t="n">
        <f aca="false">+IF(I4="","",9-I4)</f>
        <v>6</v>
      </c>
      <c r="K4" s="15" t="n">
        <v>2</v>
      </c>
      <c r="L4" s="16" t="n">
        <f aca="false">+IF(K4="","",9-K4)</f>
        <v>7</v>
      </c>
      <c r="M4" s="15" t="n">
        <v>6</v>
      </c>
      <c r="N4" s="16" t="n">
        <f aca="false">+IF(M4="","",9-M4)</f>
        <v>3</v>
      </c>
      <c r="O4" s="15"/>
      <c r="P4" s="16" t="str">
        <f aca="false">+IF(O4="","",9-O4)</f>
        <v/>
      </c>
      <c r="Q4" s="15"/>
      <c r="R4" s="16" t="str">
        <f aca="false">+IF(Q4="","",9-Q4)</f>
        <v/>
      </c>
      <c r="S4" s="17"/>
      <c r="T4" s="17"/>
      <c r="U4" s="17"/>
      <c r="V4" s="10" t="str">
        <f aca="false">+B4</f>
        <v>BSCA</v>
      </c>
      <c r="W4" s="11" t="n">
        <f aca="false">++'Division 1'!W4+COUNTIF($BS$3:$CH$10,V4)</f>
        <v>20</v>
      </c>
      <c r="X4" s="11" t="n">
        <f aca="false">++'Division 1'!Y4+COUNTIF($BA$3:$BO$10,V4)</f>
        <v>13</v>
      </c>
      <c r="Y4" s="11" t="n">
        <f aca="false">+W4-X4</f>
        <v>7</v>
      </c>
      <c r="Z4" s="11" t="n">
        <f aca="false">+X4*2</f>
        <v>26</v>
      </c>
      <c r="AA4" s="18" t="n">
        <f aca="false">+'Division 1'!AA4+(C4+E4+G4+I4+K4+M4+O4+Q4)+SUM(F3:F10)</f>
        <v>88</v>
      </c>
      <c r="AB4" s="19" t="n">
        <f aca="false">+Z4+AA4</f>
        <v>114</v>
      </c>
      <c r="AC4" s="20" t="n">
        <f aca="false">+AB4+0.07</f>
        <v>114.07</v>
      </c>
      <c r="AD4" s="1" t="n">
        <f aca="false">RANK(AC4,$AC$3:$AC$10,0)</f>
        <v>3</v>
      </c>
      <c r="AH4" s="11" t="str">
        <f aca="false">+IF(C4&gt;4,$B4,C$2)</f>
        <v>BSCA</v>
      </c>
      <c r="AI4" s="11"/>
      <c r="AJ4" s="11" t="str">
        <f aca="false">+IF(E4&gt;4,$B4,E$2)</f>
        <v>BSCA</v>
      </c>
      <c r="AK4" s="11"/>
      <c r="AL4" s="11" t="str">
        <f aca="false">+IF(G4&gt;4,$B4,G$2)</f>
        <v>BSCA</v>
      </c>
      <c r="AM4" s="11"/>
      <c r="AN4" s="11" t="str">
        <f aca="false">+IF(I4&gt;4,$B4,I$2)</f>
        <v>Lords</v>
      </c>
      <c r="AO4" s="11"/>
      <c r="AP4" s="11" t="str">
        <f aca="false">+IF(K4&gt;4,$B4,K$2)</f>
        <v>OHB</v>
      </c>
      <c r="AQ4" s="11"/>
      <c r="AR4" s="11" t="str">
        <f aca="false">+IF(M4&gt;4,$B4,M$2)</f>
        <v>BSCA</v>
      </c>
      <c r="AS4" s="11"/>
      <c r="AT4" s="11" t="n">
        <f aca="false">+IF(O4&gt;4,$B4,O$2)</f>
        <v>0</v>
      </c>
      <c r="AU4" s="11"/>
      <c r="AV4" s="11" t="n">
        <f aca="false">+IF(Q4&gt;4,$B4,Q$2)</f>
        <v>0</v>
      </c>
      <c r="AW4" s="2"/>
      <c r="AX4" s="2"/>
      <c r="AY4" s="2"/>
      <c r="AZ4" s="2"/>
      <c r="BA4" s="11" t="str">
        <f aca="false">IF(C4="","",AH4)</f>
        <v>BSCA</v>
      </c>
      <c r="BB4" s="11"/>
      <c r="BC4" s="11" t="str">
        <f aca="false">IF(E4="","",AJ4)</f>
        <v/>
      </c>
      <c r="BD4" s="11"/>
      <c r="BE4" s="11" t="str">
        <f aca="false">IF(G4="","",AL4)</f>
        <v>BSCA</v>
      </c>
      <c r="BF4" s="11"/>
      <c r="BG4" s="11" t="str">
        <f aca="false">IF(I4="","",AN4)</f>
        <v>Lords</v>
      </c>
      <c r="BH4" s="11"/>
      <c r="BI4" s="11" t="str">
        <f aca="false">IF(K4="","",AP4)</f>
        <v>OHB</v>
      </c>
      <c r="BJ4" s="11"/>
      <c r="BK4" s="11" t="str">
        <f aca="false">IF(M4="","",AR4)</f>
        <v>BSCA</v>
      </c>
      <c r="BL4" s="11"/>
      <c r="BM4" s="11" t="str">
        <f aca="false">IF(O4="","",AT4)</f>
        <v/>
      </c>
      <c r="BN4" s="11"/>
      <c r="BO4" s="11" t="str">
        <f aca="false">IF(Q4="","",AV4)</f>
        <v/>
      </c>
      <c r="BQ4" s="2"/>
      <c r="BS4" s="11" t="str">
        <f aca="false">+IF(C4="","",$B4)</f>
        <v>BSCA</v>
      </c>
      <c r="BT4" s="11" t="str">
        <f aca="false">+IF(D4="","",$C$2)</f>
        <v>Black Horse</v>
      </c>
      <c r="BU4" s="11" t="str">
        <f aca="false">+IF(E4="","",$B4)</f>
        <v/>
      </c>
      <c r="BV4" s="11" t="str">
        <f aca="false">+IF(F4="","",$E$2)</f>
        <v/>
      </c>
      <c r="BW4" s="11" t="str">
        <f aca="false">+IF(G4="","",$B4)</f>
        <v>BSCA</v>
      </c>
      <c r="BX4" s="11" t="str">
        <f aca="false">+IF(H4="","",$G$2)</f>
        <v>Exchequers</v>
      </c>
      <c r="BY4" s="11" t="str">
        <f aca="false">+IF(I4="","",$B4)</f>
        <v>BSCA</v>
      </c>
      <c r="BZ4" s="11" t="str">
        <f aca="false">+IF(J4="","",$I$2)</f>
        <v>Lords</v>
      </c>
      <c r="CA4" s="11" t="str">
        <f aca="false">+IF(K4="","",$B4)</f>
        <v>BSCA</v>
      </c>
      <c r="CB4" s="11" t="str">
        <f aca="false">+IF(L4="","",$K$2)</f>
        <v>OHB</v>
      </c>
      <c r="CC4" s="11" t="str">
        <f aca="false">+IF(M4="","",$B4)</f>
        <v>BSCA</v>
      </c>
      <c r="CD4" s="11" t="str">
        <f aca="false">+IF(N4="","",$M$2)</f>
        <v>Steamers</v>
      </c>
      <c r="CE4" s="11" t="str">
        <f aca="false">+IF(O4="","",$B4)</f>
        <v/>
      </c>
      <c r="CF4" s="11" t="str">
        <f aca="false">+IF(P4="","",$O$2)</f>
        <v/>
      </c>
      <c r="CG4" s="11" t="str">
        <f aca="false">+IF(Q4="","",$B4)</f>
        <v/>
      </c>
      <c r="CH4" s="11" t="str">
        <f aca="false">+IF(R4="","",$Q$2)</f>
        <v/>
      </c>
    </row>
    <row r="5" customFormat="false" ht="17.15" hidden="false" customHeight="true" outlineLevel="0" collapsed="false">
      <c r="A5" s="12"/>
      <c r="B5" s="13" t="str">
        <f aca="false">+'Division 1'!B5</f>
        <v>Exchequers</v>
      </c>
      <c r="C5" s="15" t="n">
        <v>2</v>
      </c>
      <c r="D5" s="16" t="n">
        <f aca="false">+IF(C5="","",9-C5)</f>
        <v>7</v>
      </c>
      <c r="E5" s="15" t="n">
        <v>3</v>
      </c>
      <c r="F5" s="16" t="n">
        <f aca="false">+IF(E5="","",9-E5)</f>
        <v>6</v>
      </c>
      <c r="G5" s="14"/>
      <c r="H5" s="14"/>
      <c r="I5" s="15" t="n">
        <v>7</v>
      </c>
      <c r="J5" s="16" t="n">
        <f aca="false">+IF(I5="","",9-I5)</f>
        <v>2</v>
      </c>
      <c r="K5" s="15" t="n">
        <v>5</v>
      </c>
      <c r="L5" s="16" t="n">
        <f aca="false">+IF(K5="","",9-K5)</f>
        <v>4</v>
      </c>
      <c r="M5" s="15" t="n">
        <v>5</v>
      </c>
      <c r="N5" s="16" t="n">
        <f aca="false">+IF(M5="","",9-M5)</f>
        <v>4</v>
      </c>
      <c r="O5" s="15"/>
      <c r="P5" s="16" t="str">
        <f aca="false">+IF(O5="","",9-O5)</f>
        <v/>
      </c>
      <c r="Q5" s="15"/>
      <c r="R5" s="16" t="str">
        <f aca="false">+IF(Q5="","",9-Q5)</f>
        <v/>
      </c>
      <c r="S5" s="17"/>
      <c r="T5" s="17"/>
      <c r="U5" s="17"/>
      <c r="V5" s="10" t="str">
        <f aca="false">+B5</f>
        <v>Exchequers</v>
      </c>
      <c r="W5" s="11" t="n">
        <f aca="false">+'Division 1'!W5+COUNTIF($BS$3:$CH$10,V5)</f>
        <v>20</v>
      </c>
      <c r="X5" s="11" t="n">
        <f aca="false">+'Division 1'!X5+COUNTIF($BA$3:$BO$10,V5)</f>
        <v>10</v>
      </c>
      <c r="Y5" s="11" t="n">
        <f aca="false">+W5-X5</f>
        <v>10</v>
      </c>
      <c r="Z5" s="11" t="n">
        <f aca="false">+X5*2</f>
        <v>20</v>
      </c>
      <c r="AA5" s="18" t="n">
        <f aca="false">+'Division 1'!AA5+(C5+E5+G5+I5+K5+M5+O5+Q5)+SUM(H3:H10)</f>
        <v>90</v>
      </c>
      <c r="AB5" s="19" t="n">
        <f aca="false">+Z5+AA5</f>
        <v>110</v>
      </c>
      <c r="AC5" s="20" t="n">
        <f aca="false">+AB5+0.06</f>
        <v>110.06</v>
      </c>
      <c r="AD5" s="1" t="n">
        <f aca="false">RANK(AC5,$AC$3:$AC$10,0)</f>
        <v>4</v>
      </c>
      <c r="AH5" s="11" t="str">
        <f aca="false">+IF(C5&gt;4,$B5,C$2)</f>
        <v>Black Horse</v>
      </c>
      <c r="AI5" s="11"/>
      <c r="AJ5" s="11" t="str">
        <f aca="false">+IF(E5&gt;4,$B5,E$2)</f>
        <v>BSCA</v>
      </c>
      <c r="AK5" s="11"/>
      <c r="AL5" s="11" t="str">
        <f aca="false">+IF(G5&gt;4,$B5,G$2)</f>
        <v>Exchequers</v>
      </c>
      <c r="AM5" s="11"/>
      <c r="AN5" s="11" t="str">
        <f aca="false">+IF(I5&gt;4,$B5,I$2)</f>
        <v>Exchequers</v>
      </c>
      <c r="AO5" s="11"/>
      <c r="AP5" s="11" t="str">
        <f aca="false">+IF(K5&gt;4,$B5,K$2)</f>
        <v>Exchequers</v>
      </c>
      <c r="AQ5" s="11"/>
      <c r="AR5" s="11" t="str">
        <f aca="false">+IF(M5&gt;4,$B5,M$2)</f>
        <v>Exchequers</v>
      </c>
      <c r="AS5" s="11"/>
      <c r="AT5" s="11" t="n">
        <f aca="false">+IF(O5&gt;4,$B5,O$2)</f>
        <v>0</v>
      </c>
      <c r="AU5" s="11"/>
      <c r="AV5" s="11" t="n">
        <f aca="false">+IF(Q5&gt;4,$B5,Q$2)</f>
        <v>0</v>
      </c>
      <c r="AW5" s="2"/>
      <c r="AX5" s="2"/>
      <c r="AY5" s="2"/>
      <c r="AZ5" s="2"/>
      <c r="BA5" s="11" t="str">
        <f aca="false">IF(C5="","",AH5)</f>
        <v>Black Horse</v>
      </c>
      <c r="BB5" s="11"/>
      <c r="BC5" s="11" t="str">
        <f aca="false">IF(E5="","",AJ5)</f>
        <v>BSCA</v>
      </c>
      <c r="BD5" s="11"/>
      <c r="BE5" s="11" t="str">
        <f aca="false">IF(G5="","",AL5)</f>
        <v/>
      </c>
      <c r="BF5" s="11"/>
      <c r="BG5" s="11" t="str">
        <f aca="false">IF(I5="","",AN5)</f>
        <v>Exchequers</v>
      </c>
      <c r="BH5" s="11"/>
      <c r="BI5" s="11" t="str">
        <f aca="false">IF(K5="","",AP5)</f>
        <v>Exchequers</v>
      </c>
      <c r="BJ5" s="11"/>
      <c r="BK5" s="11" t="str">
        <f aca="false">IF(M5="","",AR5)</f>
        <v>Exchequers</v>
      </c>
      <c r="BL5" s="11"/>
      <c r="BM5" s="11" t="str">
        <f aca="false">IF(O5="","",AT5)</f>
        <v/>
      </c>
      <c r="BN5" s="11"/>
      <c r="BO5" s="11" t="str">
        <f aca="false">IF(Q5="","",AV5)</f>
        <v/>
      </c>
      <c r="BQ5" s="2"/>
      <c r="BS5" s="11" t="str">
        <f aca="false">+IF(C5="","",$B5)</f>
        <v>Exchequers</v>
      </c>
      <c r="BT5" s="11" t="str">
        <f aca="false">+IF(D5="","",$C$2)</f>
        <v>Black Horse</v>
      </c>
      <c r="BU5" s="11" t="str">
        <f aca="false">+IF(E5="","",$B5)</f>
        <v>Exchequers</v>
      </c>
      <c r="BV5" s="11" t="str">
        <f aca="false">+IF(F5="","",$E$2)</f>
        <v>BSCA</v>
      </c>
      <c r="BW5" s="11" t="str">
        <f aca="false">+IF(G5="","",$B5)</f>
        <v/>
      </c>
      <c r="BX5" s="11" t="str">
        <f aca="false">+IF(H5="","",$G$2)</f>
        <v/>
      </c>
      <c r="BY5" s="11" t="str">
        <f aca="false">+IF(I5="","",$B5)</f>
        <v>Exchequers</v>
      </c>
      <c r="BZ5" s="11" t="str">
        <f aca="false">+IF(J5="","",$I$2)</f>
        <v>Lords</v>
      </c>
      <c r="CA5" s="11" t="str">
        <f aca="false">+IF(K5="","",$B5)</f>
        <v>Exchequers</v>
      </c>
      <c r="CB5" s="11" t="str">
        <f aca="false">+IF(L5="","",$K$2)</f>
        <v>OHB</v>
      </c>
      <c r="CC5" s="11" t="str">
        <f aca="false">+IF(M5="","",$B5)</f>
        <v>Exchequers</v>
      </c>
      <c r="CD5" s="11" t="str">
        <f aca="false">+IF(N5="","",$M$2)</f>
        <v>Steamers</v>
      </c>
      <c r="CE5" s="11" t="str">
        <f aca="false">+IF(O5="","",$B5)</f>
        <v/>
      </c>
      <c r="CF5" s="11" t="str">
        <f aca="false">+IF(P5="","",$O$2)</f>
        <v/>
      </c>
      <c r="CG5" s="11" t="str">
        <f aca="false">+IF(Q5="","",$B5)</f>
        <v/>
      </c>
      <c r="CH5" s="11" t="str">
        <f aca="false">+IF(R5="","",$Q$2)</f>
        <v/>
      </c>
    </row>
    <row r="6" customFormat="false" ht="17.15" hidden="false" customHeight="true" outlineLevel="0" collapsed="false">
      <c r="A6" s="12"/>
      <c r="B6" s="13" t="str">
        <f aca="false">+'Division 1'!B6</f>
        <v>Lords</v>
      </c>
      <c r="C6" s="15" t="n">
        <v>5</v>
      </c>
      <c r="D6" s="16" t="n">
        <f aca="false">+IF(C6="","",9-C6)</f>
        <v>4</v>
      </c>
      <c r="E6" s="15" t="n">
        <v>4</v>
      </c>
      <c r="F6" s="16" t="n">
        <f aca="false">+IF(E6="","",9-E6)</f>
        <v>5</v>
      </c>
      <c r="G6" s="15" t="n">
        <v>6</v>
      </c>
      <c r="H6" s="16" t="n">
        <f aca="false">+IF(G6="","",9-G6)</f>
        <v>3</v>
      </c>
      <c r="I6" s="14"/>
      <c r="J6" s="14"/>
      <c r="K6" s="15" t="n">
        <v>3</v>
      </c>
      <c r="L6" s="16" t="n">
        <f aca="false">+IF(K6="","",9-K6)</f>
        <v>6</v>
      </c>
      <c r="M6" s="15" t="n">
        <v>4</v>
      </c>
      <c r="N6" s="16" t="n">
        <f aca="false">+IF(M6="","",9-M6)</f>
        <v>5</v>
      </c>
      <c r="O6" s="15"/>
      <c r="P6" s="16" t="str">
        <f aca="false">+IF(O6="","",9-O6)</f>
        <v/>
      </c>
      <c r="Q6" s="15"/>
      <c r="R6" s="16" t="str">
        <f aca="false">+IF(Q6="","",9-Q6)</f>
        <v/>
      </c>
      <c r="S6" s="17"/>
      <c r="T6" s="17"/>
      <c r="U6" s="17"/>
      <c r="V6" s="10" t="str">
        <f aca="false">+B6</f>
        <v>Lords</v>
      </c>
      <c r="W6" s="11" t="n">
        <f aca="false">+'Division 1'!W6+COUNTIF($BS$3:$CH$10,V6)</f>
        <v>20</v>
      </c>
      <c r="X6" s="11" t="n">
        <f aca="false">+'Division 1'!X6+COUNTIF($BA$3:$BO$10,V6)</f>
        <v>8</v>
      </c>
      <c r="Y6" s="11" t="n">
        <f aca="false">+W6-X6</f>
        <v>12</v>
      </c>
      <c r="Z6" s="11" t="n">
        <f aca="false">+X6*2</f>
        <v>16</v>
      </c>
      <c r="AA6" s="18" t="n">
        <f aca="false">+'Division 1'!AA6+(C6+E6+G6+I6+K6+M6+O6+Q6)+SUM(J3:J10)</f>
        <v>86</v>
      </c>
      <c r="AB6" s="19" t="n">
        <f aca="false">+Z6+AA6</f>
        <v>102</v>
      </c>
      <c r="AC6" s="20" t="n">
        <f aca="false">+AB6+0.05</f>
        <v>102.05</v>
      </c>
      <c r="AD6" s="1" t="n">
        <f aca="false">RANK(AC6,$AC$3:$AC$10,0)</f>
        <v>5</v>
      </c>
      <c r="AH6" s="11" t="str">
        <f aca="false">+IF(C6&gt;4,$B6,C$2)</f>
        <v>Lords</v>
      </c>
      <c r="AI6" s="11"/>
      <c r="AJ6" s="11" t="str">
        <f aca="false">+IF(E6&gt;4,$B6,E$2)</f>
        <v>BSCA</v>
      </c>
      <c r="AK6" s="11"/>
      <c r="AL6" s="11" t="str">
        <f aca="false">+IF(G6&gt;4,$B6,G$2)</f>
        <v>Lords</v>
      </c>
      <c r="AM6" s="11"/>
      <c r="AN6" s="11" t="str">
        <f aca="false">+IF(I6&gt;4,$B6,I$2)</f>
        <v>Lords</v>
      </c>
      <c r="AO6" s="11"/>
      <c r="AP6" s="11" t="str">
        <f aca="false">+IF(K6&gt;4,$B6,K$2)</f>
        <v>OHB</v>
      </c>
      <c r="AQ6" s="11"/>
      <c r="AR6" s="11" t="str">
        <f aca="false">+IF(M6&gt;4,$B6,M$2)</f>
        <v>Steamers</v>
      </c>
      <c r="AS6" s="11"/>
      <c r="AT6" s="11" t="n">
        <f aca="false">+IF(O6&gt;4,$B6,O$2)</f>
        <v>0</v>
      </c>
      <c r="AU6" s="11"/>
      <c r="AV6" s="11" t="n">
        <f aca="false">+IF(Q6&gt;4,$B6,Q$2)</f>
        <v>0</v>
      </c>
      <c r="AW6" s="2"/>
      <c r="AX6" s="2"/>
      <c r="AY6" s="2"/>
      <c r="AZ6" s="2"/>
      <c r="BA6" s="11" t="str">
        <f aca="false">IF(C6="","",AH6)</f>
        <v>Lords</v>
      </c>
      <c r="BB6" s="11"/>
      <c r="BC6" s="11" t="str">
        <f aca="false">IF(E6="","",AJ6)</f>
        <v>BSCA</v>
      </c>
      <c r="BD6" s="11"/>
      <c r="BE6" s="11" t="str">
        <f aca="false">IF(G6="","",AL6)</f>
        <v>Lords</v>
      </c>
      <c r="BF6" s="11"/>
      <c r="BG6" s="11" t="str">
        <f aca="false">IF(I6="","",AN6)</f>
        <v/>
      </c>
      <c r="BH6" s="11"/>
      <c r="BI6" s="11" t="str">
        <f aca="false">IF(K6="","",AP6)</f>
        <v>OHB</v>
      </c>
      <c r="BJ6" s="11"/>
      <c r="BK6" s="11" t="str">
        <f aca="false">IF(M6="","",AR6)</f>
        <v>Steamers</v>
      </c>
      <c r="BL6" s="11"/>
      <c r="BM6" s="11" t="str">
        <f aca="false">IF(O6="","",AT6)</f>
        <v/>
      </c>
      <c r="BN6" s="11"/>
      <c r="BO6" s="11" t="str">
        <f aca="false">IF(Q6="","",AV6)</f>
        <v/>
      </c>
      <c r="BQ6" s="2"/>
      <c r="BS6" s="11" t="str">
        <f aca="false">+IF(C6="","",$B6)</f>
        <v>Lords</v>
      </c>
      <c r="BT6" s="11" t="str">
        <f aca="false">+IF(D6="","",$C$2)</f>
        <v>Black Horse</v>
      </c>
      <c r="BU6" s="11" t="str">
        <f aca="false">+IF(E6="","",$B6)</f>
        <v>Lords</v>
      </c>
      <c r="BV6" s="11" t="str">
        <f aca="false">+IF(F6="","",$E$2)</f>
        <v>BSCA</v>
      </c>
      <c r="BW6" s="11" t="str">
        <f aca="false">+IF(G6="","",$B6)</f>
        <v>Lords</v>
      </c>
      <c r="BX6" s="11" t="str">
        <f aca="false">+IF(H6="","",$G$2)</f>
        <v>Exchequers</v>
      </c>
      <c r="BY6" s="11" t="str">
        <f aca="false">+IF(I6="","",$B6)</f>
        <v/>
      </c>
      <c r="BZ6" s="11" t="str">
        <f aca="false">+IF(J6="","",$I$2)</f>
        <v/>
      </c>
      <c r="CA6" s="11" t="str">
        <f aca="false">+IF(K6="","",$B6)</f>
        <v>Lords</v>
      </c>
      <c r="CB6" s="11" t="str">
        <f aca="false">+IF(L6="","",$K$2)</f>
        <v>OHB</v>
      </c>
      <c r="CC6" s="11" t="str">
        <f aca="false">+IF(M6="","",$B6)</f>
        <v>Lords</v>
      </c>
      <c r="CD6" s="11" t="str">
        <f aca="false">+IF(N6="","",$M$2)</f>
        <v>Steamers</v>
      </c>
      <c r="CE6" s="11" t="str">
        <f aca="false">+IF(O6="","",$B6)</f>
        <v/>
      </c>
      <c r="CF6" s="11" t="str">
        <f aca="false">+IF(P6="","",$O$2)</f>
        <v/>
      </c>
      <c r="CG6" s="11" t="str">
        <f aca="false">+IF(Q6="","",$B6)</f>
        <v/>
      </c>
      <c r="CH6" s="11" t="str">
        <f aca="false">+IF(R6="","",$Q$2)</f>
        <v/>
      </c>
    </row>
    <row r="7" customFormat="false" ht="17.15" hidden="false" customHeight="true" outlineLevel="0" collapsed="false">
      <c r="A7" s="12"/>
      <c r="B7" s="13" t="str">
        <f aca="false">+'Division 1'!B7</f>
        <v>OHB</v>
      </c>
      <c r="C7" s="15" t="n">
        <v>3</v>
      </c>
      <c r="D7" s="16" t="n">
        <f aca="false">+IF(C7="","",9-C7)</f>
        <v>6</v>
      </c>
      <c r="E7" s="15" t="n">
        <v>3</v>
      </c>
      <c r="F7" s="16" t="n">
        <f aca="false">+IF(E7="","",9-E7)</f>
        <v>6</v>
      </c>
      <c r="G7" s="15" t="n">
        <v>3</v>
      </c>
      <c r="H7" s="16" t="n">
        <f aca="false">+IF(G7="","",9-G7)</f>
        <v>6</v>
      </c>
      <c r="I7" s="15" t="n">
        <v>3</v>
      </c>
      <c r="J7" s="16" t="n">
        <f aca="false">+IF(I7="","",9-I7)</f>
        <v>6</v>
      </c>
      <c r="K7" s="22"/>
      <c r="L7" s="23"/>
      <c r="M7" s="15" t="n">
        <v>6</v>
      </c>
      <c r="N7" s="16" t="n">
        <f aca="false">+IF(M7="","",9-M7)</f>
        <v>3</v>
      </c>
      <c r="O7" s="15"/>
      <c r="P7" s="16" t="str">
        <f aca="false">+IF(O7="","",9-O7)</f>
        <v/>
      </c>
      <c r="Q7" s="15"/>
      <c r="R7" s="16" t="str">
        <f aca="false">+IF(Q7="","",9-Q7)</f>
        <v/>
      </c>
      <c r="S7" s="17"/>
      <c r="T7" s="17"/>
      <c r="U7" s="17"/>
      <c r="V7" s="10" t="str">
        <f aca="false">+B7</f>
        <v>OHB</v>
      </c>
      <c r="W7" s="11" t="n">
        <f aca="false">+'Division 1'!W7+COUNTIF($BS$3:$CH$10,V7)</f>
        <v>20</v>
      </c>
      <c r="X7" s="11" t="n">
        <f aca="false">+'Division 1'!X7+COUNTIF($BA$3:$BO$10,V7)</f>
        <v>10</v>
      </c>
      <c r="Y7" s="11" t="n">
        <f aca="false">+W7-X7</f>
        <v>10</v>
      </c>
      <c r="Z7" s="11" t="n">
        <f aca="false">+X7*2</f>
        <v>20</v>
      </c>
      <c r="AA7" s="18" t="n">
        <f aca="false">+'Division 1'!AA7+(C7+E7+G7+I7+K7+M7+O7+Q7)+SUM(L3:L10)</f>
        <v>95</v>
      </c>
      <c r="AB7" s="19" t="n">
        <f aca="false">+Z7+AA7</f>
        <v>115</v>
      </c>
      <c r="AC7" s="20" t="n">
        <f aca="false">+AB7+0.04</f>
        <v>115.04</v>
      </c>
      <c r="AD7" s="1" t="n">
        <f aca="false">RANK(AC7,$AC$3:$AC$10,0)</f>
        <v>2</v>
      </c>
      <c r="AH7" s="11" t="str">
        <f aca="false">+IF(C7&gt;4,$B7,C$2)</f>
        <v>Black Horse</v>
      </c>
      <c r="AI7" s="11"/>
      <c r="AJ7" s="11" t="str">
        <f aca="false">+IF(E7&gt;4,$B7,E$2)</f>
        <v>BSCA</v>
      </c>
      <c r="AK7" s="11"/>
      <c r="AL7" s="11" t="str">
        <f aca="false">+IF(G7&gt;4,$B7,G$2)</f>
        <v>Exchequers</v>
      </c>
      <c r="AM7" s="11"/>
      <c r="AN7" s="11" t="str">
        <f aca="false">+IF(I7&gt;4,$B7,I$2)</f>
        <v>Lords</v>
      </c>
      <c r="AO7" s="11"/>
      <c r="AP7" s="11" t="str">
        <f aca="false">+IF(K7&gt;4,$B7,K$2)</f>
        <v>OHB</v>
      </c>
      <c r="AQ7" s="11"/>
      <c r="AR7" s="11" t="str">
        <f aca="false">+IF(M7&gt;4,$B7,M$2)</f>
        <v>OHB</v>
      </c>
      <c r="AS7" s="11"/>
      <c r="AT7" s="11" t="n">
        <f aca="false">+IF(O7&gt;4,$B7,O$2)</f>
        <v>0</v>
      </c>
      <c r="AU7" s="11"/>
      <c r="AV7" s="11" t="n">
        <f aca="false">+IF(Q7&gt;4,$B7,Q$2)</f>
        <v>0</v>
      </c>
      <c r="AW7" s="2"/>
      <c r="AX7" s="2"/>
      <c r="AY7" s="2"/>
      <c r="AZ7" s="2"/>
      <c r="BA7" s="11" t="str">
        <f aca="false">IF(C7="","",AH7)</f>
        <v>Black Horse</v>
      </c>
      <c r="BB7" s="11"/>
      <c r="BC7" s="11" t="str">
        <f aca="false">IF(E7="","",AJ7)</f>
        <v>BSCA</v>
      </c>
      <c r="BD7" s="11"/>
      <c r="BE7" s="11" t="str">
        <f aca="false">IF(G7="","",AL7)</f>
        <v>Exchequers</v>
      </c>
      <c r="BF7" s="11"/>
      <c r="BG7" s="11" t="str">
        <f aca="false">IF(I7="","",AN7)</f>
        <v>Lords</v>
      </c>
      <c r="BH7" s="11"/>
      <c r="BI7" s="11" t="str">
        <f aca="false">IF(K7="","",AP7)</f>
        <v/>
      </c>
      <c r="BJ7" s="11"/>
      <c r="BK7" s="11" t="str">
        <f aca="false">IF(M7="","",AR7)</f>
        <v>OHB</v>
      </c>
      <c r="BL7" s="11"/>
      <c r="BM7" s="11" t="str">
        <f aca="false">IF(O7="","",AT7)</f>
        <v/>
      </c>
      <c r="BN7" s="11"/>
      <c r="BO7" s="11" t="str">
        <f aca="false">IF(Q7="","",AV7)</f>
        <v/>
      </c>
      <c r="BQ7" s="2"/>
      <c r="BS7" s="11" t="str">
        <f aca="false">+IF(C7="","",$B7)</f>
        <v>OHB</v>
      </c>
      <c r="BT7" s="11" t="str">
        <f aca="false">+IF(D7="","",$C$2)</f>
        <v>Black Horse</v>
      </c>
      <c r="BU7" s="11" t="str">
        <f aca="false">+IF(E7="","",$B7)</f>
        <v>OHB</v>
      </c>
      <c r="BV7" s="11" t="str">
        <f aca="false">+IF(F7="","",$E$2)</f>
        <v>BSCA</v>
      </c>
      <c r="BW7" s="11" t="str">
        <f aca="false">+IF(G7="","",$B7)</f>
        <v>OHB</v>
      </c>
      <c r="BX7" s="11" t="str">
        <f aca="false">+IF(H7="","",$G$2)</f>
        <v>Exchequers</v>
      </c>
      <c r="BY7" s="11" t="str">
        <f aca="false">+IF(I7="","",$B7)</f>
        <v>OHB</v>
      </c>
      <c r="BZ7" s="11" t="str">
        <f aca="false">+IF(J7="","",$I$2)</f>
        <v>Lords</v>
      </c>
      <c r="CA7" s="11" t="str">
        <f aca="false">+IF(K7="","",$B7)</f>
        <v/>
      </c>
      <c r="CB7" s="11" t="str">
        <f aca="false">+IF(L7="","",$K$2)</f>
        <v/>
      </c>
      <c r="CC7" s="11" t="str">
        <f aca="false">+IF(M7="","",$B7)</f>
        <v>OHB</v>
      </c>
      <c r="CD7" s="11" t="str">
        <f aca="false">+IF(N7="","",$M$2)</f>
        <v>Steamers</v>
      </c>
      <c r="CE7" s="11" t="str">
        <f aca="false">+IF(O7="","",$B7)</f>
        <v/>
      </c>
      <c r="CF7" s="11" t="str">
        <f aca="false">+IF(P7="","",$O$2)</f>
        <v/>
      </c>
      <c r="CG7" s="11" t="str">
        <f aca="false">+IF(Q7="","",$B7)</f>
        <v/>
      </c>
      <c r="CH7" s="11" t="str">
        <f aca="false">+IF(R7="","",$Q$2)</f>
        <v/>
      </c>
    </row>
    <row r="8" customFormat="false" ht="17.15" hidden="false" customHeight="true" outlineLevel="0" collapsed="false">
      <c r="A8" s="12"/>
      <c r="B8" s="13" t="str">
        <f aca="false">+'Division 1'!B8</f>
        <v>Steamers</v>
      </c>
      <c r="C8" s="15" t="n">
        <v>5</v>
      </c>
      <c r="D8" s="16" t="n">
        <f aca="false">+IF(C8="","",9-C8)</f>
        <v>4</v>
      </c>
      <c r="E8" s="15" t="n">
        <v>2</v>
      </c>
      <c r="F8" s="16" t="n">
        <f aca="false">+IF(E8="","",9-E8)</f>
        <v>7</v>
      </c>
      <c r="G8" s="15" t="n">
        <v>3</v>
      </c>
      <c r="H8" s="16" t="n">
        <f aca="false">+IF(G8="","",9-G8)</f>
        <v>6</v>
      </c>
      <c r="I8" s="15" t="n">
        <v>6</v>
      </c>
      <c r="J8" s="16" t="n">
        <f aca="false">+IF(I8="","",9-I8)</f>
        <v>3</v>
      </c>
      <c r="K8" s="25" t="n">
        <v>4</v>
      </c>
      <c r="L8" s="16" t="n">
        <f aca="false">+IF(K8="","",9-K8)</f>
        <v>5</v>
      </c>
      <c r="M8" s="26"/>
      <c r="N8" s="26"/>
      <c r="O8" s="15"/>
      <c r="P8" s="16" t="str">
        <f aca="false">+IF(O8="","",9-O8)</f>
        <v/>
      </c>
      <c r="Q8" s="15"/>
      <c r="R8" s="16" t="str">
        <f aca="false">+IF(Q8="","",9-Q8)</f>
        <v/>
      </c>
      <c r="S8" s="17"/>
      <c r="T8" s="17"/>
      <c r="U8" s="17"/>
      <c r="V8" s="10" t="str">
        <f aca="false">+B8</f>
        <v>Steamers</v>
      </c>
      <c r="W8" s="11" t="n">
        <f aca="false">+'Division 1'!W8+COUNTIF($BS$3:$CH$10,V8)</f>
        <v>20</v>
      </c>
      <c r="X8" s="11" t="n">
        <f aca="false">+'Division 1'!X8+COUNTIF($BA$3:$BO$10,V8)</f>
        <v>9</v>
      </c>
      <c r="Y8" s="11" t="n">
        <f aca="false">+W8-X8</f>
        <v>11</v>
      </c>
      <c r="Z8" s="11" t="n">
        <f aca="false">+X8*2</f>
        <v>18</v>
      </c>
      <c r="AA8" s="18" t="n">
        <f aca="false">+'Division 1'!AA8+(C8+E8+G8+I8+K8+M8+O8+Q8)+SUM(N3:N10)</f>
        <v>83</v>
      </c>
      <c r="AB8" s="19" t="n">
        <f aca="false">+Z8+AA8</f>
        <v>101</v>
      </c>
      <c r="AC8" s="20" t="n">
        <f aca="false">+AB8+0.03</f>
        <v>101.03</v>
      </c>
      <c r="AD8" s="1" t="n">
        <f aca="false">RANK(AC8,$AC$3:$AC$10,0)</f>
        <v>6</v>
      </c>
      <c r="AH8" s="11" t="str">
        <f aca="false">+IF(C8&gt;4,$B8,C$2)</f>
        <v>Steamers</v>
      </c>
      <c r="AI8" s="11"/>
      <c r="AJ8" s="11" t="str">
        <f aca="false">+IF(E8&gt;4,$B8,E$2)</f>
        <v>BSCA</v>
      </c>
      <c r="AK8" s="11"/>
      <c r="AL8" s="11" t="str">
        <f aca="false">+IF(G8&gt;4,$B8,G$2)</f>
        <v>Exchequers</v>
      </c>
      <c r="AM8" s="11"/>
      <c r="AN8" s="11" t="str">
        <f aca="false">+IF(I8&gt;4,$B8,I$2)</f>
        <v>Steamers</v>
      </c>
      <c r="AO8" s="11"/>
      <c r="AP8" s="11" t="str">
        <f aca="false">+IF(K8&gt;4,$B8,K$2)</f>
        <v>OHB</v>
      </c>
      <c r="AQ8" s="11"/>
      <c r="AR8" s="11" t="str">
        <f aca="false">+IF(M8&gt;4,$B8,M$2)</f>
        <v>Steamers</v>
      </c>
      <c r="AS8" s="11"/>
      <c r="AT8" s="11" t="n">
        <f aca="false">+IF(O8&gt;4,$B8,O$2)</f>
        <v>0</v>
      </c>
      <c r="AU8" s="11"/>
      <c r="AV8" s="11" t="n">
        <f aca="false">+IF(Q8&gt;4,$B8,Q$2)</f>
        <v>0</v>
      </c>
      <c r="AW8" s="2"/>
      <c r="AX8" s="2"/>
      <c r="AY8" s="2"/>
      <c r="AZ8" s="2"/>
      <c r="BA8" s="11" t="str">
        <f aca="false">IF(C8="","",AH8)</f>
        <v>Steamers</v>
      </c>
      <c r="BB8" s="11"/>
      <c r="BC8" s="11" t="str">
        <f aca="false">IF(E8="","",AJ8)</f>
        <v>BSCA</v>
      </c>
      <c r="BD8" s="11"/>
      <c r="BE8" s="11" t="str">
        <f aca="false">IF(G8="","",AL8)</f>
        <v>Exchequers</v>
      </c>
      <c r="BF8" s="11"/>
      <c r="BG8" s="11" t="str">
        <f aca="false">IF(I8="","",AN8)</f>
        <v>Steamers</v>
      </c>
      <c r="BH8" s="11"/>
      <c r="BI8" s="11" t="str">
        <f aca="false">IF(K8="","",AP8)</f>
        <v>OHB</v>
      </c>
      <c r="BJ8" s="11"/>
      <c r="BK8" s="11" t="str">
        <f aca="false">IF(M8="","",AR8)</f>
        <v/>
      </c>
      <c r="BL8" s="11"/>
      <c r="BM8" s="11" t="str">
        <f aca="false">IF(O8="","",AT8)</f>
        <v/>
      </c>
      <c r="BN8" s="11"/>
      <c r="BO8" s="11" t="str">
        <f aca="false">IF(Q8="","",AV8)</f>
        <v/>
      </c>
      <c r="BQ8" s="2"/>
      <c r="BS8" s="11" t="str">
        <f aca="false">+IF(C8="","",$B8)</f>
        <v>Steamers</v>
      </c>
      <c r="BT8" s="11" t="str">
        <f aca="false">+IF(D8="","",$C$2)</f>
        <v>Black Horse</v>
      </c>
      <c r="BU8" s="11" t="str">
        <f aca="false">+IF(E8="","",$B8)</f>
        <v>Steamers</v>
      </c>
      <c r="BV8" s="11" t="str">
        <f aca="false">+IF(F8="","",$E$2)</f>
        <v>BSCA</v>
      </c>
      <c r="BW8" s="11" t="str">
        <f aca="false">+IF(G8="","",$B8)</f>
        <v>Steamers</v>
      </c>
      <c r="BX8" s="11" t="str">
        <f aca="false">+IF(H8="","",$G$2)</f>
        <v>Exchequers</v>
      </c>
      <c r="BY8" s="11" t="str">
        <f aca="false">+IF(I8="","",$B8)</f>
        <v>Steamers</v>
      </c>
      <c r="BZ8" s="11" t="str">
        <f aca="false">+IF(J8="","",$I$2)</f>
        <v>Lords</v>
      </c>
      <c r="CA8" s="11" t="str">
        <f aca="false">+IF(K8="","",$B8)</f>
        <v>Steamers</v>
      </c>
      <c r="CB8" s="11" t="str">
        <f aca="false">+IF(L8="","",$K$2)</f>
        <v>OHB</v>
      </c>
      <c r="CC8" s="11" t="str">
        <f aca="false">+IF(M8="","",$B8)</f>
        <v/>
      </c>
      <c r="CD8" s="11" t="str">
        <f aca="false">+IF(N8="","",$M$2)</f>
        <v/>
      </c>
      <c r="CE8" s="11" t="str">
        <f aca="false">+IF(O8="","",$B8)</f>
        <v/>
      </c>
      <c r="CF8" s="11" t="str">
        <f aca="false">+IF(P8="","",$O$2)</f>
        <v/>
      </c>
      <c r="CG8" s="11" t="str">
        <f aca="false">+IF(Q8="","",$B8)</f>
        <v/>
      </c>
      <c r="CH8" s="11" t="str">
        <f aca="false">+IF(R8="","",$Q$2)</f>
        <v/>
      </c>
    </row>
    <row r="9" customFormat="false" ht="17.15" hidden="false" customHeight="true" outlineLevel="0" collapsed="false">
      <c r="A9" s="12"/>
      <c r="B9" s="21"/>
      <c r="C9" s="15"/>
      <c r="D9" s="16" t="str">
        <f aca="false">+IF(C9="","",9-C9)</f>
        <v/>
      </c>
      <c r="E9" s="15"/>
      <c r="F9" s="16" t="str">
        <f aca="false">+IF(E9="","",9-E9)</f>
        <v/>
      </c>
      <c r="G9" s="15"/>
      <c r="H9" s="16" t="str">
        <f aca="false">+IF(G9="","",9-G9)</f>
        <v/>
      </c>
      <c r="I9" s="15"/>
      <c r="J9" s="16" t="str">
        <f aca="false">+IF(I9="","",9-I9)</f>
        <v/>
      </c>
      <c r="K9" s="28"/>
      <c r="L9" s="16" t="str">
        <f aca="false">+IF(K9="","",9-K9)</f>
        <v/>
      </c>
      <c r="M9" s="29"/>
      <c r="N9" s="16" t="str">
        <f aca="false">+IF(M9="","",9-M9)</f>
        <v/>
      </c>
      <c r="O9" s="30"/>
      <c r="P9" s="23"/>
      <c r="Q9" s="31"/>
      <c r="R9" s="16" t="str">
        <f aca="false">+IF(Q9="","",9-Q9)</f>
        <v/>
      </c>
      <c r="S9" s="17"/>
      <c r="T9" s="17"/>
      <c r="U9" s="17"/>
      <c r="V9" s="10" t="n">
        <f aca="false">+B9</f>
        <v>0</v>
      </c>
      <c r="W9" s="11" t="n">
        <f aca="false">+'Division 2'!W9+COUNTIF($BS$3:$CH$10,V9)</f>
        <v>0</v>
      </c>
      <c r="X9" s="11" t="n">
        <f aca="false">+'Division 2'!X9+COUNTIF($BA$3:$BO$10,V9)</f>
        <v>0</v>
      </c>
      <c r="Y9" s="11" t="n">
        <f aca="false">+W9-X9</f>
        <v>0</v>
      </c>
      <c r="Z9" s="11" t="n">
        <f aca="false">+X9*2</f>
        <v>0</v>
      </c>
      <c r="AA9" s="18" t="n">
        <f aca="false">+'Division 2'!AA9+(C9+E9+G9+I9+K9+M9+O9+Q9)+SUM(P3:P10)</f>
        <v>0</v>
      </c>
      <c r="AB9" s="19" t="n">
        <f aca="false">+Z9+AA9</f>
        <v>0</v>
      </c>
      <c r="AC9" s="20" t="n">
        <f aca="false">+AB9+0.02</f>
        <v>0.02</v>
      </c>
      <c r="AD9" s="1" t="n">
        <f aca="false">RANK(AC9,$AC$3:$AC$10,0)</f>
        <v>7</v>
      </c>
      <c r="AH9" s="11" t="str">
        <f aca="false">+IF(C9&gt;4,$B9,C$2)</f>
        <v>Black Horse</v>
      </c>
      <c r="AI9" s="11"/>
      <c r="AJ9" s="11" t="str">
        <f aca="false">+IF(E9&gt;4,$B9,E$2)</f>
        <v>BSCA</v>
      </c>
      <c r="AK9" s="11"/>
      <c r="AL9" s="11" t="str">
        <f aca="false">+IF(G9&gt;4,$B9,G$2)</f>
        <v>Exchequers</v>
      </c>
      <c r="AM9" s="11"/>
      <c r="AN9" s="11" t="str">
        <f aca="false">+IF(I9&gt;4,$B9,I$2)</f>
        <v>Lords</v>
      </c>
      <c r="AO9" s="11"/>
      <c r="AP9" s="11" t="str">
        <f aca="false">+IF(K9&gt;4,$B9,K$2)</f>
        <v>OHB</v>
      </c>
      <c r="AQ9" s="11"/>
      <c r="AR9" s="11" t="str">
        <f aca="false">+IF(M9&gt;4,$B9,M$2)</f>
        <v>Steamers</v>
      </c>
      <c r="AS9" s="11"/>
      <c r="AT9" s="11" t="n">
        <f aca="false">+IF(O9&gt;4,$B9,O$2)</f>
        <v>0</v>
      </c>
      <c r="AU9" s="11"/>
      <c r="AV9" s="11" t="n">
        <f aca="false">+IF(Q9&gt;4,$B9,Q$2)</f>
        <v>0</v>
      </c>
      <c r="AW9" s="2"/>
      <c r="AX9" s="2"/>
      <c r="AY9" s="2"/>
      <c r="AZ9" s="2"/>
      <c r="BA9" s="11" t="str">
        <f aca="false">IF(C9="","",AH9)</f>
        <v/>
      </c>
      <c r="BB9" s="11"/>
      <c r="BC9" s="11" t="str">
        <f aca="false">IF(E9="","",AJ9)</f>
        <v/>
      </c>
      <c r="BD9" s="11"/>
      <c r="BE9" s="11" t="str">
        <f aca="false">IF(G9="","",AL9)</f>
        <v/>
      </c>
      <c r="BF9" s="11"/>
      <c r="BG9" s="11" t="str">
        <f aca="false">IF(I9="","",AN9)</f>
        <v/>
      </c>
      <c r="BH9" s="11"/>
      <c r="BI9" s="11" t="str">
        <f aca="false">IF(K9="","",AP9)</f>
        <v/>
      </c>
      <c r="BJ9" s="11"/>
      <c r="BK9" s="11" t="str">
        <f aca="false">IF(M9="","",AR9)</f>
        <v/>
      </c>
      <c r="BL9" s="11"/>
      <c r="BM9" s="11" t="str">
        <f aca="false">IF(O9="","",AT9)</f>
        <v/>
      </c>
      <c r="BN9" s="11"/>
      <c r="BO9" s="11" t="str">
        <f aca="false">IF(Q9="","",AV9)</f>
        <v/>
      </c>
      <c r="BQ9" s="2"/>
      <c r="BS9" s="11" t="str">
        <f aca="false">+IF(C9="","",$B9)</f>
        <v/>
      </c>
      <c r="BT9" s="11" t="str">
        <f aca="false">+IF(D9="","",$C$2)</f>
        <v/>
      </c>
      <c r="BU9" s="11" t="str">
        <f aca="false">+IF(E9="","",$B9)</f>
        <v/>
      </c>
      <c r="BV9" s="11" t="str">
        <f aca="false">+IF(F9="","",$E$2)</f>
        <v/>
      </c>
      <c r="BW9" s="11" t="str">
        <f aca="false">+IF(G9="","",$B9)</f>
        <v/>
      </c>
      <c r="BX9" s="11" t="str">
        <f aca="false">+IF(H9="","",$G$2)</f>
        <v/>
      </c>
      <c r="BY9" s="11" t="str">
        <f aca="false">+IF(I9="","",$B9)</f>
        <v/>
      </c>
      <c r="BZ9" s="11" t="str">
        <f aca="false">+IF(J9="","",$I$2)</f>
        <v/>
      </c>
      <c r="CA9" s="11" t="str">
        <f aca="false">+IF(K9="","",$B9)</f>
        <v/>
      </c>
      <c r="CB9" s="11" t="str">
        <f aca="false">+IF(L9="","",$K$2)</f>
        <v/>
      </c>
      <c r="CC9" s="11" t="str">
        <f aca="false">+IF(M9="","",$B9)</f>
        <v/>
      </c>
      <c r="CD9" s="11" t="str">
        <f aca="false">+IF(N9="","",$M$2)</f>
        <v/>
      </c>
      <c r="CE9" s="11" t="str">
        <f aca="false">+IF(O9="","",$B9)</f>
        <v/>
      </c>
      <c r="CF9" s="11" t="str">
        <f aca="false">+IF(P9="","",$O$2)</f>
        <v/>
      </c>
      <c r="CG9" s="11" t="str">
        <f aca="false">+IF(Q9="","",$B9)</f>
        <v/>
      </c>
      <c r="CH9" s="11" t="str">
        <f aca="false">+IF(R9="","",$Q$2)</f>
        <v/>
      </c>
    </row>
    <row r="10" s="38" customFormat="true" ht="17.15" hidden="false" customHeight="true" outlineLevel="0" collapsed="false">
      <c r="A10" s="12"/>
      <c r="B10" s="21"/>
      <c r="C10" s="15"/>
      <c r="D10" s="16" t="str">
        <f aca="false">+IF(C10="","",9-C10)</f>
        <v/>
      </c>
      <c r="E10" s="15"/>
      <c r="F10" s="16" t="str">
        <f aca="false">+IF(E10="","",9-E10)</f>
        <v/>
      </c>
      <c r="G10" s="15"/>
      <c r="H10" s="16" t="str">
        <f aca="false">+IF(G10="","",9-G10)</f>
        <v/>
      </c>
      <c r="I10" s="15"/>
      <c r="J10" s="16" t="str">
        <f aca="false">+IF(I10="","",9-I10)</f>
        <v/>
      </c>
      <c r="K10" s="15"/>
      <c r="L10" s="16" t="str">
        <f aca="false">+IF(K10="","",9-K10)</f>
        <v/>
      </c>
      <c r="M10" s="28"/>
      <c r="N10" s="16" t="str">
        <f aca="false">+IF(M10="","",9-M10)</f>
        <v/>
      </c>
      <c r="O10" s="33"/>
      <c r="P10" s="16" t="str">
        <f aca="false">+IF(O10="","",9-O10)</f>
        <v/>
      </c>
      <c r="Q10" s="34"/>
      <c r="R10" s="35"/>
      <c r="S10" s="17"/>
      <c r="T10" s="17"/>
      <c r="U10" s="17"/>
      <c r="V10" s="10" t="n">
        <f aca="false">+B10</f>
        <v>0</v>
      </c>
      <c r="W10" s="11" t="n">
        <f aca="false">+'Division 2'!W10+COUNTIF($BS$3:$CH$10,V10)</f>
        <v>0</v>
      </c>
      <c r="X10" s="11" t="n">
        <f aca="false">+'Division 2'!X10+COUNTIF($BA$3:$BO$10,V10)</f>
        <v>0</v>
      </c>
      <c r="Y10" s="11" t="n">
        <f aca="false">+W10-X10</f>
        <v>0</v>
      </c>
      <c r="Z10" s="11" t="n">
        <f aca="false">+X10*2</f>
        <v>0</v>
      </c>
      <c r="AA10" s="18" t="n">
        <f aca="false">+'Division 2'!W10+(C10+E10+G10+I10+K10+M10+O10+Q10)+SUM(R3:R10)</f>
        <v>0</v>
      </c>
      <c r="AB10" s="19" t="n">
        <f aca="false">+Z10+AA10</f>
        <v>0</v>
      </c>
      <c r="AC10" s="36" t="n">
        <f aca="false">+AB10+0.0001</f>
        <v>0.0001</v>
      </c>
      <c r="AD10" s="2" t="n">
        <f aca="false">RANK(AC10,$AC$3:$AC$10,0)</f>
        <v>8</v>
      </c>
      <c r="AE10" s="2"/>
      <c r="AF10" s="37"/>
      <c r="AG10" s="37"/>
      <c r="AH10" s="11" t="str">
        <f aca="false">+IF(C10&gt;4,$B10,C$2)</f>
        <v>Black Horse</v>
      </c>
      <c r="AI10" s="11"/>
      <c r="AJ10" s="11" t="str">
        <f aca="false">+IF(E10&gt;4,$B10,E$2)</f>
        <v>BSCA</v>
      </c>
      <c r="AK10" s="11"/>
      <c r="AL10" s="11" t="str">
        <f aca="false">+IF(G10&gt;4,$B10,G$2)</f>
        <v>Exchequers</v>
      </c>
      <c r="AM10" s="11"/>
      <c r="AN10" s="11" t="str">
        <f aca="false">+IF(I10&gt;4,$B10,I$2)</f>
        <v>Lords</v>
      </c>
      <c r="AO10" s="11"/>
      <c r="AP10" s="11" t="str">
        <f aca="false">+IF(K10&gt;4,$B10,K$2)</f>
        <v>OHB</v>
      </c>
      <c r="AQ10" s="11"/>
      <c r="AR10" s="11" t="str">
        <f aca="false">+IF(M10&gt;4,$B10,M$2)</f>
        <v>Steamers</v>
      </c>
      <c r="AS10" s="11"/>
      <c r="AT10" s="11" t="n">
        <f aca="false">+IF(O10&gt;4,$B10,O$2)</f>
        <v>0</v>
      </c>
      <c r="AU10" s="11"/>
      <c r="AV10" s="11" t="n">
        <f aca="false">+IF(Q10&gt;4,$B10,Q$2)</f>
        <v>0</v>
      </c>
      <c r="AW10" s="2"/>
      <c r="AX10" s="2"/>
      <c r="AY10" s="2"/>
      <c r="AZ10" s="37"/>
      <c r="BA10" s="11" t="str">
        <f aca="false">IF(C10="","",AH10)</f>
        <v/>
      </c>
      <c r="BB10" s="11"/>
      <c r="BC10" s="11" t="str">
        <f aca="false">IF(E10="","",AJ10)</f>
        <v/>
      </c>
      <c r="BD10" s="11"/>
      <c r="BE10" s="11" t="str">
        <f aca="false">IF(G10="","",AL10)</f>
        <v/>
      </c>
      <c r="BF10" s="11"/>
      <c r="BG10" s="11" t="str">
        <f aca="false">IF(I10="","",AN10)</f>
        <v/>
      </c>
      <c r="BH10" s="11"/>
      <c r="BI10" s="11" t="str">
        <f aca="false">IF(K10="","",AP10)</f>
        <v/>
      </c>
      <c r="BJ10" s="11"/>
      <c r="BK10" s="11" t="str">
        <f aca="false">IF(M10="","",AR10)</f>
        <v/>
      </c>
      <c r="BL10" s="11"/>
      <c r="BM10" s="11" t="str">
        <f aca="false">IF(O10="","",AT10)</f>
        <v/>
      </c>
      <c r="BN10" s="11"/>
      <c r="BO10" s="11" t="str">
        <f aca="false">IF(Q10="","",AV10)</f>
        <v/>
      </c>
      <c r="BP10" s="2"/>
      <c r="BQ10" s="2"/>
      <c r="BR10" s="37"/>
      <c r="BS10" s="11" t="str">
        <f aca="false">+IF(C10="","",$B10)</f>
        <v/>
      </c>
      <c r="BT10" s="11" t="str">
        <f aca="false">+IF(D10="","",$C$2)</f>
        <v/>
      </c>
      <c r="BU10" s="11" t="str">
        <f aca="false">+IF(E10="","",$B10)</f>
        <v/>
      </c>
      <c r="BV10" s="11" t="str">
        <f aca="false">+IF(F10="","",$E$2)</f>
        <v/>
      </c>
      <c r="BW10" s="11" t="str">
        <f aca="false">+IF(G10="","",$B10)</f>
        <v/>
      </c>
      <c r="BX10" s="11" t="str">
        <f aca="false">+IF(H10="","",$G$2)</f>
        <v/>
      </c>
      <c r="BY10" s="11" t="str">
        <f aca="false">+IF(I10="","",$B10)</f>
        <v/>
      </c>
      <c r="BZ10" s="11" t="str">
        <f aca="false">+IF(J10="","",$I$2)</f>
        <v/>
      </c>
      <c r="CA10" s="11" t="str">
        <f aca="false">+IF(K10="","",$B10)</f>
        <v/>
      </c>
      <c r="CB10" s="11" t="str">
        <f aca="false">+IF(L10="","",$K$2)</f>
        <v/>
      </c>
      <c r="CC10" s="11" t="str">
        <f aca="false">+IF(M10="","",$B10)</f>
        <v/>
      </c>
      <c r="CD10" s="11" t="str">
        <f aca="false">+IF(N10="","",$M$2)</f>
        <v/>
      </c>
      <c r="CE10" s="11" t="str">
        <f aca="false">+IF(O10="","",$B10)</f>
        <v/>
      </c>
      <c r="CF10" s="11" t="str">
        <f aca="false">+IF(P10="","",$O$2)</f>
        <v/>
      </c>
      <c r="CG10" s="11" t="str">
        <f aca="false">+IF(Q10="","",$B10)</f>
        <v/>
      </c>
      <c r="CH10" s="11" t="str">
        <f aca="false">+IF(R10="","",$Q$2)</f>
        <v/>
      </c>
      <c r="CI10" s="37"/>
      <c r="CJ10" s="37"/>
    </row>
    <row r="11" s="38" customFormat="true" ht="17.15" hidden="false" customHeight="true" outlineLevel="0" collapsed="false">
      <c r="B11" s="40"/>
      <c r="S11" s="37"/>
      <c r="T11" s="37"/>
      <c r="U11" s="37"/>
      <c r="AD11" s="1"/>
      <c r="AE11" s="1"/>
      <c r="BB11" s="1" t="str">
        <f aca="false">IF(C11="","",AI11)</f>
        <v/>
      </c>
      <c r="BC11" s="1"/>
      <c r="BD11" s="1" t="str">
        <f aca="false">IF(E11="","",AK11)</f>
        <v/>
      </c>
      <c r="BE11" s="1"/>
      <c r="BF11" s="1" t="str">
        <f aca="false">IF(G11="","",AM11)</f>
        <v/>
      </c>
      <c r="BG11" s="1"/>
      <c r="BH11" s="1" t="str">
        <f aca="false">IF(I11="","",AO11)</f>
        <v/>
      </c>
      <c r="BI11" s="1"/>
      <c r="BJ11" s="1" t="str">
        <f aca="false">IF(K11="","",AQ11)</f>
        <v/>
      </c>
      <c r="BK11" s="1"/>
      <c r="BL11" s="1" t="str">
        <f aca="false">IF(M11="","",AS11)</f>
        <v/>
      </c>
      <c r="BM11" s="1"/>
      <c r="BN11" s="1"/>
      <c r="BO11" s="2"/>
      <c r="BP11" s="2"/>
      <c r="BQ11" s="1"/>
      <c r="BR11" s="1"/>
    </row>
    <row r="12" s="38" customFormat="true" ht="17.15" hidden="false" customHeight="true" outlineLevel="0" collapsed="false">
      <c r="B12" s="42" t="s">
        <v>18</v>
      </c>
      <c r="C12" s="1"/>
      <c r="D12" s="1"/>
      <c r="F12" s="43" t="s">
        <v>19</v>
      </c>
      <c r="G12" s="43"/>
      <c r="H12" s="43"/>
      <c r="N12" s="44" t="s">
        <v>20</v>
      </c>
      <c r="O12" s="45"/>
      <c r="P12" s="46"/>
      <c r="Q12" s="37"/>
      <c r="S12" s="37"/>
      <c r="T12" s="37"/>
      <c r="U12" s="37"/>
      <c r="BB12" s="1" t="str">
        <f aca="false">IF(C12="","",AI12)</f>
        <v/>
      </c>
      <c r="BC12" s="1" t="str">
        <f aca="false">IF(D12="","",AJ12)</f>
        <v/>
      </c>
      <c r="BD12" s="1" t="str">
        <f aca="false">IF(E12="","",AK12)</f>
        <v/>
      </c>
      <c r="BE12" s="1"/>
      <c r="BF12" s="1" t="str">
        <f aca="false">IF(G12="","",AM12)</f>
        <v/>
      </c>
      <c r="BG12" s="1"/>
      <c r="BH12" s="1" t="str">
        <f aca="false">IF(I12="","",AO12)</f>
        <v/>
      </c>
      <c r="BI12" s="1"/>
      <c r="BJ12" s="1" t="str">
        <f aca="false">IF(K12="","",AQ12)</f>
        <v/>
      </c>
      <c r="BK12" s="1"/>
      <c r="BL12" s="1" t="str">
        <f aca="false">IF(M12="","",AS12)</f>
        <v/>
      </c>
      <c r="BM12" s="1"/>
      <c r="BN12" s="1"/>
      <c r="BO12" s="2"/>
      <c r="BP12" s="2"/>
      <c r="BQ12" s="1"/>
      <c r="BR12" s="1"/>
    </row>
    <row r="13" s="38" customFormat="true" ht="17.15" hidden="false" customHeight="true" outlineLevel="0" collapsed="false">
      <c r="B13" s="47" t="s">
        <v>21</v>
      </c>
      <c r="C13" s="1"/>
      <c r="D13" s="1"/>
      <c r="N13" s="48" t="n">
        <v>45411</v>
      </c>
      <c r="O13" s="48"/>
      <c r="P13" s="48"/>
      <c r="Q13" s="37"/>
      <c r="S13" s="37"/>
      <c r="T13" s="37"/>
      <c r="U13" s="37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BB13" s="1" t="str">
        <f aca="false">IF(C13="","",AI13)</f>
        <v/>
      </c>
      <c r="BC13" s="1" t="str">
        <f aca="false">IF(D13="","",AJ13)</f>
        <v/>
      </c>
      <c r="BD13" s="1" t="str">
        <f aca="false">IF(E13="","",AK13)</f>
        <v/>
      </c>
      <c r="BE13" s="1"/>
      <c r="BF13" s="1" t="str">
        <f aca="false">IF(G13="","",AM13)</f>
        <v/>
      </c>
      <c r="BG13" s="1"/>
      <c r="BH13" s="1" t="str">
        <f aca="false">IF(I13="","",AO13)</f>
        <v/>
      </c>
      <c r="BI13" s="1"/>
      <c r="BJ13" s="1" t="str">
        <f aca="false">IF(K13="","",AQ13)</f>
        <v/>
      </c>
      <c r="BK13" s="1"/>
      <c r="BL13" s="1" t="str">
        <f aca="false">IF(M13="","",AS13)</f>
        <v/>
      </c>
      <c r="BM13" s="1"/>
      <c r="BN13" s="1"/>
      <c r="BO13" s="2"/>
      <c r="BP13" s="2"/>
      <c r="BQ13" s="1"/>
      <c r="BR13" s="1"/>
    </row>
    <row r="14" s="38" customFormat="true" ht="17.15" hidden="false" customHeight="true" outlineLevel="0" collapsed="false">
      <c r="N14" s="49"/>
      <c r="O14" s="50"/>
      <c r="P14" s="50"/>
      <c r="Q14" s="50"/>
      <c r="R14" s="50"/>
      <c r="S14" s="50"/>
      <c r="T14" s="50"/>
      <c r="U14" s="37"/>
      <c r="V14" s="9" t="n">
        <v>1</v>
      </c>
      <c r="W14" s="9" t="str">
        <f aca="false">IF($AD$3=$V14,$V3,"")</f>
        <v>Black Horse</v>
      </c>
      <c r="X14" s="9" t="str">
        <f aca="false">IF($AD$4=$V14,$V4,"")</f>
        <v/>
      </c>
      <c r="Y14" s="9" t="str">
        <f aca="false">IF($AD$5=$V14,$V5,"")</f>
        <v/>
      </c>
      <c r="Z14" s="9" t="str">
        <f aca="false">IF($AD$6=$V14,$V6,"")</f>
        <v/>
      </c>
      <c r="AA14" s="9" t="str">
        <f aca="false">IF($AD$7=$V14,$V7,"")</f>
        <v/>
      </c>
      <c r="AB14" s="9" t="str">
        <f aca="false">IF($AD$8=$V14,$V8,"")</f>
        <v/>
      </c>
      <c r="AC14" s="9" t="str">
        <f aca="false">IF($AD$9=$V14,$V9,"")</f>
        <v/>
      </c>
      <c r="AD14" s="9" t="str">
        <f aca="false">IF($AD$10=$V14,$V10,"")</f>
        <v/>
      </c>
      <c r="AE14" s="9" t="str">
        <f aca="false">+CONCATENATE(W14,X14,Y14,Z14,AA14,AB14,AC14,AD14)</f>
        <v>Black Horse</v>
      </c>
      <c r="AF14" s="9"/>
      <c r="AG14" s="9"/>
      <c r="AH14" s="9"/>
      <c r="AI14" s="9"/>
      <c r="AJ14" s="9"/>
      <c r="BC14" s="1" t="str">
        <f aca="false">IF(D14="","",AJ14)</f>
        <v/>
      </c>
      <c r="BD14" s="1" t="str">
        <f aca="false">IF(E14="","",AK14)</f>
        <v/>
      </c>
      <c r="BE14" s="1" t="str">
        <f aca="false">IF(F14="","",AL14)</f>
        <v/>
      </c>
      <c r="BF14" s="1"/>
      <c r="BG14" s="1" t="str">
        <f aca="false">IF(H14="","",AN14)</f>
        <v/>
      </c>
      <c r="BH14" s="1"/>
      <c r="BI14" s="1" t="str">
        <f aca="false">IF(J14="","",AP14)</f>
        <v/>
      </c>
      <c r="BJ14" s="1"/>
      <c r="BK14" s="1" t="str">
        <f aca="false">IF(L14="","",AR14)</f>
        <v/>
      </c>
      <c r="BL14" s="1"/>
      <c r="BM14" s="1" t="str">
        <f aca="false">IF(N14="","",AT14)</f>
        <v/>
      </c>
      <c r="BN14" s="1"/>
      <c r="BO14" s="1"/>
      <c r="BP14" s="2"/>
      <c r="BQ14" s="2"/>
      <c r="BR14" s="1"/>
      <c r="BS14" s="1"/>
    </row>
    <row r="15" s="38" customFormat="true" ht="17.15" hidden="false" customHeight="true" outlineLevel="0" collapsed="false">
      <c r="A15" s="51" t="s">
        <v>37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  <c r="R15" s="50"/>
      <c r="S15" s="50"/>
      <c r="T15" s="50"/>
      <c r="U15" s="37"/>
      <c r="V15" s="9" t="n">
        <v>2</v>
      </c>
      <c r="W15" s="9" t="str">
        <f aca="false">IF($AD3=$V15,$V3,"")</f>
        <v/>
      </c>
      <c r="X15" s="9" t="str">
        <f aca="false">IF($AD4=$V15,$V4,"")</f>
        <v/>
      </c>
      <c r="Y15" s="9" t="str">
        <f aca="false">IF($AD5=$V15,$V5,"")</f>
        <v/>
      </c>
      <c r="Z15" s="9" t="str">
        <f aca="false">IF($AD6=$V15,$V6,"")</f>
        <v/>
      </c>
      <c r="AA15" s="9" t="str">
        <f aca="false">IF($AD7=$V15,$V7,"")</f>
        <v>OHB</v>
      </c>
      <c r="AB15" s="9" t="str">
        <f aca="false">IF($AD8=$V15,$V8,"")</f>
        <v/>
      </c>
      <c r="AC15" s="9" t="str">
        <f aca="false">IF($AD9=$V15,$V9,"")</f>
        <v/>
      </c>
      <c r="AD15" s="9" t="str">
        <f aca="false">IF($AD10=$V15,$V10,"")</f>
        <v/>
      </c>
      <c r="AE15" s="9" t="str">
        <f aca="false">+CONCATENATE(W15,X15,Y15,Z15,AA15,AB15,AC15,AD15)</f>
        <v>OHB</v>
      </c>
      <c r="AF15" s="9"/>
      <c r="AG15" s="9"/>
      <c r="AH15" s="9"/>
      <c r="AI15" s="9"/>
      <c r="AJ15" s="9"/>
      <c r="BP15" s="37"/>
      <c r="BQ15" s="37"/>
      <c r="GC15" s="53"/>
    </row>
    <row r="16" s="38" customFormat="true" ht="17.15" hidden="false" customHeight="true" outlineLevel="0" collapsed="false">
      <c r="A16" s="51"/>
      <c r="B16" s="51"/>
      <c r="C16" s="54" t="s">
        <v>2</v>
      </c>
      <c r="D16" s="54"/>
      <c r="E16" s="55" t="s">
        <v>23</v>
      </c>
      <c r="F16" s="55"/>
      <c r="G16" s="55" t="s">
        <v>4</v>
      </c>
      <c r="H16" s="55"/>
      <c r="I16" s="56" t="s">
        <v>24</v>
      </c>
      <c r="J16" s="56"/>
      <c r="K16" s="57" t="s">
        <v>25</v>
      </c>
      <c r="L16" s="57"/>
      <c r="M16" s="58" t="s">
        <v>26</v>
      </c>
      <c r="N16" s="58"/>
      <c r="O16" s="59" t="s">
        <v>7</v>
      </c>
      <c r="P16" s="59"/>
      <c r="Q16" s="2"/>
      <c r="R16" s="1"/>
      <c r="S16" s="2"/>
      <c r="T16" s="2"/>
      <c r="U16" s="37"/>
      <c r="V16" s="9" t="n">
        <v>3</v>
      </c>
      <c r="W16" s="9" t="str">
        <f aca="false">IF($AD3=$V16,$V3,"")</f>
        <v/>
      </c>
      <c r="X16" s="9" t="str">
        <f aca="false">IF($AD4=$V16,$V4,"")</f>
        <v>BSCA</v>
      </c>
      <c r="Y16" s="9" t="str">
        <f aca="false">IF($AD5=$V16,$V5,"")</f>
        <v/>
      </c>
      <c r="Z16" s="9" t="str">
        <f aca="false">IF($AD6=$V16,$V6,"")</f>
        <v/>
      </c>
      <c r="AA16" s="9" t="str">
        <f aca="false">IF($AD7=$V16,$V7,"")</f>
        <v/>
      </c>
      <c r="AB16" s="9" t="str">
        <f aca="false">IF($AD8=$V16,$V8,"")</f>
        <v/>
      </c>
      <c r="AC16" s="9" t="str">
        <f aca="false">IF($AD9=$V16,$V9,"")</f>
        <v/>
      </c>
      <c r="AD16" s="9" t="str">
        <f aca="false">IF($AD10=$V16,$V10,"")</f>
        <v/>
      </c>
      <c r="AE16" s="9" t="str">
        <f aca="false">+CONCATENATE(W16,X16,Y16,Z16,AA16,AB16,AC16,AD16)</f>
        <v>BSCA</v>
      </c>
      <c r="AF16" s="9"/>
      <c r="AG16" s="9"/>
      <c r="AH16" s="9"/>
      <c r="AI16" s="9"/>
      <c r="AJ16" s="9"/>
      <c r="BP16" s="37"/>
      <c r="BQ16" s="37"/>
      <c r="GC16" s="53"/>
    </row>
    <row r="17" s="38" customFormat="true" ht="17.15" hidden="false" customHeight="true" outlineLevel="0" collapsed="false">
      <c r="A17" s="60" t="n">
        <v>1</v>
      </c>
      <c r="B17" s="61" t="str">
        <f aca="false">+AE14</f>
        <v>Black Horse</v>
      </c>
      <c r="C17" s="80" t="n">
        <f aca="false">+AE23</f>
        <v>20</v>
      </c>
      <c r="D17" s="80"/>
      <c r="E17" s="80" t="n">
        <f aca="false">+AE33</f>
        <v>12</v>
      </c>
      <c r="F17" s="80"/>
      <c r="G17" s="80" t="n">
        <f aca="false">+C17-E17</f>
        <v>8</v>
      </c>
      <c r="H17" s="80"/>
      <c r="I17" s="80" t="n">
        <f aca="false">+AE43</f>
        <v>98</v>
      </c>
      <c r="J17" s="80"/>
      <c r="K17" s="80" t="n">
        <f aca="false">+C17*9-I17</f>
        <v>82</v>
      </c>
      <c r="L17" s="80"/>
      <c r="M17" s="80" t="n">
        <f aca="false">+I17-K17</f>
        <v>16</v>
      </c>
      <c r="N17" s="80"/>
      <c r="O17" s="80" t="n">
        <f aca="false">+E17*2+I17</f>
        <v>122</v>
      </c>
      <c r="P17" s="80"/>
      <c r="Q17" s="63"/>
      <c r="R17" s="1"/>
      <c r="S17" s="2"/>
      <c r="T17" s="2"/>
      <c r="U17" s="37"/>
      <c r="V17" s="9" t="n">
        <v>4</v>
      </c>
      <c r="W17" s="9" t="str">
        <f aca="false">IF($AD3=$V17,$V3,"")</f>
        <v/>
      </c>
      <c r="X17" s="9" t="str">
        <f aca="false">IF($AD4=$V17,$V4,"")</f>
        <v/>
      </c>
      <c r="Y17" s="9" t="str">
        <f aca="false">IF($AD5=$V17,$V5,"")</f>
        <v>Exchequers</v>
      </c>
      <c r="Z17" s="9" t="str">
        <f aca="false">IF($AD6=$V17,$V6,"")</f>
        <v/>
      </c>
      <c r="AA17" s="9" t="str">
        <f aca="false">IF($AD7=$V17,$V7,"")</f>
        <v/>
      </c>
      <c r="AB17" s="9" t="str">
        <f aca="false">IF($AD8=$V17,$V8,"")</f>
        <v/>
      </c>
      <c r="AC17" s="9" t="str">
        <f aca="false">IF($AD9=$V17,$V9,"")</f>
        <v/>
      </c>
      <c r="AD17" s="9" t="str">
        <f aca="false">IF($AD10=$V17,$V10,"")</f>
        <v/>
      </c>
      <c r="AE17" s="9" t="str">
        <f aca="false">+CONCATENATE(W17,X17,Y17,Z17,AA17,AB17,AC17,AD17)</f>
        <v>Exchequers</v>
      </c>
      <c r="AF17" s="9"/>
      <c r="AG17" s="9"/>
      <c r="AH17" s="9"/>
      <c r="AI17" s="9"/>
      <c r="AJ17" s="9"/>
      <c r="BP17" s="37"/>
      <c r="BQ17" s="37"/>
      <c r="GC17" s="53"/>
    </row>
    <row r="18" customFormat="false" ht="17.15" hidden="false" customHeight="true" outlineLevel="0" collapsed="false">
      <c r="A18" s="60" t="n">
        <v>2</v>
      </c>
      <c r="B18" s="61" t="str">
        <f aca="false">+AE15</f>
        <v>OHB</v>
      </c>
      <c r="C18" s="80" t="n">
        <f aca="false">+AE24</f>
        <v>20</v>
      </c>
      <c r="D18" s="80"/>
      <c r="E18" s="80" t="n">
        <f aca="false">+AE34</f>
        <v>10</v>
      </c>
      <c r="F18" s="80"/>
      <c r="G18" s="80" t="n">
        <f aca="false">+C18-E18</f>
        <v>10</v>
      </c>
      <c r="H18" s="80"/>
      <c r="I18" s="80" t="n">
        <f aca="false">+AE44</f>
        <v>95</v>
      </c>
      <c r="J18" s="80"/>
      <c r="K18" s="80" t="n">
        <f aca="false">+C18*9-I18</f>
        <v>85</v>
      </c>
      <c r="L18" s="80"/>
      <c r="M18" s="80" t="n">
        <f aca="false">+I18-K18</f>
        <v>10</v>
      </c>
      <c r="N18" s="80"/>
      <c r="O18" s="80" t="n">
        <f aca="false">+E18*2+I18</f>
        <v>115</v>
      </c>
      <c r="P18" s="80"/>
      <c r="Q18" s="63"/>
      <c r="U18" s="37"/>
      <c r="V18" s="9" t="n">
        <v>5</v>
      </c>
      <c r="W18" s="9" t="str">
        <f aca="false">IF($AD3=$V18,$V3,"")</f>
        <v/>
      </c>
      <c r="X18" s="9" t="str">
        <f aca="false">IF($AD4=$V18,$V4,"")</f>
        <v/>
      </c>
      <c r="Y18" s="9" t="str">
        <f aca="false">IF($AD5=$V18,$V5,"")</f>
        <v/>
      </c>
      <c r="Z18" s="9" t="str">
        <f aca="false">IF($AD6=$V18,$V6,"")</f>
        <v>Lords</v>
      </c>
      <c r="AA18" s="9" t="str">
        <f aca="false">IF($AD7=$V18,$V7,"")</f>
        <v/>
      </c>
      <c r="AB18" s="9" t="str">
        <f aca="false">IF($AD8=$V18,$V8,"")</f>
        <v/>
      </c>
      <c r="AC18" s="9" t="str">
        <f aca="false">IF($AD9=$V18,$V9,"")</f>
        <v/>
      </c>
      <c r="AD18" s="9" t="str">
        <f aca="false">IF($AD10=$V18,$V10,"")</f>
        <v/>
      </c>
      <c r="AE18" s="9" t="str">
        <f aca="false">+CONCATENATE(W18,X18,Y18,Z18,AA18,AB18,AC18,AD18)</f>
        <v>Lords</v>
      </c>
      <c r="AF18" s="9"/>
      <c r="AG18" s="9"/>
      <c r="AH18" s="9"/>
      <c r="AI18" s="9"/>
      <c r="AJ18" s="9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7"/>
      <c r="BQ18" s="37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1"/>
    </row>
    <row r="19" customFormat="false" ht="17.15" hidden="false" customHeight="true" outlineLevel="0" collapsed="false">
      <c r="A19" s="64" t="n">
        <v>3</v>
      </c>
      <c r="B19" s="61" t="str">
        <f aca="false">+AE16</f>
        <v>BSCA</v>
      </c>
      <c r="C19" s="62" t="n">
        <f aca="false">+AE25</f>
        <v>20</v>
      </c>
      <c r="D19" s="62"/>
      <c r="E19" s="62" t="n">
        <f aca="false">+AE35</f>
        <v>13</v>
      </c>
      <c r="F19" s="62"/>
      <c r="G19" s="62" t="n">
        <f aca="false">+C19-E19</f>
        <v>7</v>
      </c>
      <c r="H19" s="62"/>
      <c r="I19" s="62" t="n">
        <f aca="false">+AE45</f>
        <v>88</v>
      </c>
      <c r="J19" s="62"/>
      <c r="K19" s="62" t="n">
        <f aca="false">+C19*9-I19</f>
        <v>92</v>
      </c>
      <c r="L19" s="62"/>
      <c r="M19" s="62" t="n">
        <f aca="false">+I19-K19</f>
        <v>-4</v>
      </c>
      <c r="N19" s="62"/>
      <c r="O19" s="62" t="n">
        <f aca="false">+E19*2+I19</f>
        <v>114</v>
      </c>
      <c r="P19" s="62"/>
      <c r="Q19" s="63"/>
      <c r="V19" s="9" t="n">
        <v>6</v>
      </c>
      <c r="W19" s="9" t="str">
        <f aca="false">IF($AD3=$V19,$V3,"")</f>
        <v/>
      </c>
      <c r="X19" s="9" t="str">
        <f aca="false">IF($AD4=$V19,$V4,"")</f>
        <v/>
      </c>
      <c r="Y19" s="9" t="str">
        <f aca="false">IF($AD5=$V19,$V5,"")</f>
        <v/>
      </c>
      <c r="Z19" s="9" t="str">
        <f aca="false">IF($AD6=$V19,$V6,"")</f>
        <v/>
      </c>
      <c r="AA19" s="9" t="str">
        <f aca="false">IF($AD7=$V19,$V7,"")</f>
        <v/>
      </c>
      <c r="AB19" s="9" t="str">
        <f aca="false">IF($AD8=$V19,$V8,"")</f>
        <v>Steamers</v>
      </c>
      <c r="AC19" s="9" t="str">
        <f aca="false">IF($AD9=$V19,$V9,"")</f>
        <v/>
      </c>
      <c r="AD19" s="9" t="str">
        <f aca="false">IF($AD10=$V19,$V10,"")</f>
        <v/>
      </c>
      <c r="AE19" s="9" t="str">
        <f aca="false">+CONCATENATE(W19,X19,Y19,Z19,AA19,AB19,AC19,AD19)</f>
        <v>Steamers</v>
      </c>
      <c r="AF19" s="9"/>
      <c r="AG19" s="9"/>
      <c r="AH19" s="9"/>
      <c r="AI19" s="9"/>
      <c r="AJ19" s="9"/>
      <c r="BO19" s="1"/>
      <c r="BQ19" s="2"/>
    </row>
    <row r="20" customFormat="false" ht="17.15" hidden="false" customHeight="true" outlineLevel="0" collapsed="false">
      <c r="A20" s="64" t="n">
        <v>4</v>
      </c>
      <c r="B20" s="61" t="str">
        <f aca="false">+AE17</f>
        <v>Exchequers</v>
      </c>
      <c r="C20" s="62" t="n">
        <f aca="false">+AE26</f>
        <v>20</v>
      </c>
      <c r="D20" s="62"/>
      <c r="E20" s="62" t="n">
        <f aca="false">+AE36</f>
        <v>10</v>
      </c>
      <c r="F20" s="62"/>
      <c r="G20" s="62" t="n">
        <f aca="false">+C20-E20</f>
        <v>10</v>
      </c>
      <c r="H20" s="62"/>
      <c r="I20" s="62" t="n">
        <f aca="false">+AE46</f>
        <v>90</v>
      </c>
      <c r="J20" s="62"/>
      <c r="K20" s="62" t="n">
        <f aca="false">+C20*9-I20</f>
        <v>90</v>
      </c>
      <c r="L20" s="62"/>
      <c r="M20" s="62" t="n">
        <f aca="false">+I20-K20</f>
        <v>0</v>
      </c>
      <c r="N20" s="62"/>
      <c r="O20" s="62" t="n">
        <f aca="false">+E20*2+I20</f>
        <v>110</v>
      </c>
      <c r="P20" s="62"/>
      <c r="Q20" s="63"/>
      <c r="V20" s="9" t="n">
        <v>7</v>
      </c>
      <c r="W20" s="9" t="str">
        <f aca="false">IF($AD3=$V20,$V3,"")</f>
        <v/>
      </c>
      <c r="X20" s="9" t="str">
        <f aca="false">IF($AD4=$V20,$V4,"")</f>
        <v/>
      </c>
      <c r="Y20" s="9" t="str">
        <f aca="false">IF($AD5=$V20,$V5,"")</f>
        <v/>
      </c>
      <c r="Z20" s="9" t="str">
        <f aca="false">IF($AD6=$V20,$V6,"")</f>
        <v/>
      </c>
      <c r="AA20" s="9" t="str">
        <f aca="false">IF($AD7=$V20,$V7,"")</f>
        <v/>
      </c>
      <c r="AB20" s="9" t="str">
        <f aca="false">IF($AD8=$V20,$V8,"")</f>
        <v/>
      </c>
      <c r="AC20" s="9" t="n">
        <f aca="false">IF($AD9=$V20,$V9,"")</f>
        <v>0</v>
      </c>
      <c r="AD20" s="9" t="str">
        <f aca="false">IF($AD10=$V20,$V10,"")</f>
        <v/>
      </c>
      <c r="AE20" s="9" t="str">
        <f aca="false">+CONCATENATE(W20,X20,Y20,Z20,AA20,AB20,AC20,AD20)</f>
        <v>0</v>
      </c>
      <c r="AF20" s="9"/>
      <c r="AG20" s="9"/>
      <c r="AH20" s="9"/>
      <c r="AI20" s="9"/>
      <c r="AJ20" s="9"/>
      <c r="BO20" s="1"/>
      <c r="BQ20" s="2"/>
    </row>
    <row r="21" customFormat="false" ht="17.15" hidden="false" customHeight="true" outlineLevel="0" collapsed="false">
      <c r="A21" s="64" t="n">
        <v>5</v>
      </c>
      <c r="B21" s="61" t="str">
        <f aca="false">+AE18</f>
        <v>Lords</v>
      </c>
      <c r="C21" s="81" t="n">
        <f aca="false">+AE27</f>
        <v>20</v>
      </c>
      <c r="D21" s="81"/>
      <c r="E21" s="81" t="n">
        <f aca="false">+AE37</f>
        <v>8</v>
      </c>
      <c r="F21" s="81"/>
      <c r="G21" s="81" t="n">
        <f aca="false">+C21-E21</f>
        <v>12</v>
      </c>
      <c r="H21" s="81"/>
      <c r="I21" s="81" t="n">
        <f aca="false">+AE47</f>
        <v>86</v>
      </c>
      <c r="J21" s="81"/>
      <c r="K21" s="81" t="n">
        <f aca="false">+C21*9-I21</f>
        <v>94</v>
      </c>
      <c r="L21" s="81"/>
      <c r="M21" s="81" t="n">
        <f aca="false">+I21-K21</f>
        <v>-8</v>
      </c>
      <c r="N21" s="81"/>
      <c r="O21" s="81" t="n">
        <f aca="false">+E21*2+I21</f>
        <v>102</v>
      </c>
      <c r="P21" s="81"/>
      <c r="Q21" s="63"/>
      <c r="V21" s="9" t="n">
        <v>8</v>
      </c>
      <c r="W21" s="9" t="str">
        <f aca="false">IF($AD3=$V21,$V4,"")</f>
        <v/>
      </c>
      <c r="X21" s="9" t="str">
        <f aca="false">IF($AD4=$V21,$V4,"")</f>
        <v/>
      </c>
      <c r="Y21" s="9" t="str">
        <f aca="false">IF($AD5=$V21,$V5,"")</f>
        <v/>
      </c>
      <c r="Z21" s="9" t="str">
        <f aca="false">IF($AD6=$V21,$V6,"")</f>
        <v/>
      </c>
      <c r="AA21" s="9" t="str">
        <f aca="false">IF($AD7=$V21,$V7,"")</f>
        <v/>
      </c>
      <c r="AB21" s="9" t="str">
        <f aca="false">IF($AD8=$V21,$V8,"")</f>
        <v/>
      </c>
      <c r="AC21" s="9" t="str">
        <f aca="false">IF($AD9=$V21,$V9,"")</f>
        <v/>
      </c>
      <c r="AD21" s="9" t="n">
        <f aca="false">IF($AD10=$V21,$V10,"")</f>
        <v>0</v>
      </c>
      <c r="AE21" s="9" t="str">
        <f aca="false">+CONCATENATE(W21,X21,Y21,Z21,AA21,AB21,AC21,AD21)</f>
        <v>0</v>
      </c>
      <c r="AF21" s="9"/>
      <c r="AG21" s="9"/>
      <c r="AH21" s="9"/>
      <c r="AI21" s="9"/>
      <c r="AJ21" s="9"/>
      <c r="BO21" s="1"/>
      <c r="BQ21" s="2"/>
    </row>
    <row r="22" customFormat="false" ht="17.15" hidden="false" customHeight="true" outlineLevel="0" collapsed="false">
      <c r="A22" s="64" t="n">
        <v>6</v>
      </c>
      <c r="B22" s="61" t="str">
        <f aca="false">+AE19</f>
        <v>Steamers</v>
      </c>
      <c r="C22" s="81" t="n">
        <f aca="false">+AE28</f>
        <v>20</v>
      </c>
      <c r="D22" s="81"/>
      <c r="E22" s="81" t="n">
        <f aca="false">+AE38</f>
        <v>9</v>
      </c>
      <c r="F22" s="81"/>
      <c r="G22" s="81" t="n">
        <f aca="false">+C22-E22</f>
        <v>11</v>
      </c>
      <c r="H22" s="81"/>
      <c r="I22" s="81" t="n">
        <f aca="false">+AE48</f>
        <v>83</v>
      </c>
      <c r="J22" s="81"/>
      <c r="K22" s="81" t="n">
        <f aca="false">+C22*9-I22</f>
        <v>97</v>
      </c>
      <c r="L22" s="81"/>
      <c r="M22" s="81" t="n">
        <f aca="false">+I22-K22</f>
        <v>-14</v>
      </c>
      <c r="N22" s="81"/>
      <c r="O22" s="81" t="n">
        <f aca="false">+E22*2+I22</f>
        <v>101</v>
      </c>
      <c r="P22" s="81"/>
      <c r="Q22" s="63"/>
      <c r="W22" s="1" t="s">
        <v>2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BO22" s="1"/>
      <c r="BQ22" s="2"/>
    </row>
    <row r="23" customFormat="false" ht="17.15" hidden="false" customHeight="true" outlineLevel="0" collapsed="false">
      <c r="A23" s="64" t="n">
        <v>7</v>
      </c>
      <c r="B23" s="61" t="str">
        <f aca="false">+AE20</f>
        <v>0</v>
      </c>
      <c r="C23" s="62" t="n">
        <f aca="false">+AE29</f>
        <v>0</v>
      </c>
      <c r="D23" s="62"/>
      <c r="E23" s="62" t="n">
        <f aca="false">+AE39</f>
        <v>0</v>
      </c>
      <c r="F23" s="62"/>
      <c r="G23" s="62" t="n">
        <f aca="false">+C23-E23</f>
        <v>0</v>
      </c>
      <c r="H23" s="62"/>
      <c r="I23" s="62" t="n">
        <f aca="false">+AE49</f>
        <v>0</v>
      </c>
      <c r="J23" s="62"/>
      <c r="K23" s="62" t="n">
        <f aca="false">+C23*9-I23</f>
        <v>0</v>
      </c>
      <c r="L23" s="62"/>
      <c r="M23" s="62" t="n">
        <f aca="false">+I23-K23</f>
        <v>0</v>
      </c>
      <c r="N23" s="62"/>
      <c r="O23" s="62" t="n">
        <f aca="false">+E23*2+I23</f>
        <v>0</v>
      </c>
      <c r="P23" s="62"/>
      <c r="Q23" s="63"/>
      <c r="V23" s="9" t="n">
        <v>1</v>
      </c>
      <c r="W23" s="9" t="n">
        <f aca="false">IF($AD$3=$V23,$W$3,"")</f>
        <v>20</v>
      </c>
      <c r="X23" s="9" t="str">
        <f aca="false">IF($AD$4=$V23,$W$4,"")</f>
        <v/>
      </c>
      <c r="Y23" s="9" t="str">
        <f aca="false">IF($AD$5=$V23,$W$5,"")</f>
        <v/>
      </c>
      <c r="Z23" s="9" t="str">
        <f aca="false">IF($AD$6=$V23,$W$6,"")</f>
        <v/>
      </c>
      <c r="AA23" s="9" t="str">
        <f aca="false">IF($AD$7=$V23,$W$7,"")</f>
        <v/>
      </c>
      <c r="AB23" s="9" t="str">
        <f aca="false">IF($AD$8=$V23,$W$8,"")</f>
        <v/>
      </c>
      <c r="AC23" s="9" t="str">
        <f aca="false">IF($AD$9=$V23,$W$9,"")</f>
        <v/>
      </c>
      <c r="AD23" s="9" t="str">
        <f aca="false">IF($AD$10=$V23,$W$10,"")</f>
        <v/>
      </c>
      <c r="AE23" s="9" t="n">
        <f aca="false">+SUM(W23:AD23)</f>
        <v>20</v>
      </c>
      <c r="AF23" s="9"/>
      <c r="AG23" s="9"/>
      <c r="AH23" s="9"/>
      <c r="AI23" s="9"/>
      <c r="AJ23" s="9"/>
      <c r="AK23" s="9"/>
      <c r="BO23" s="1"/>
      <c r="BQ23" s="2"/>
    </row>
    <row r="24" customFormat="false" ht="17.15" hidden="false" customHeight="true" outlineLevel="0" collapsed="false">
      <c r="A24" s="64" t="n">
        <v>8</v>
      </c>
      <c r="B24" s="61" t="str">
        <f aca="false">+AE21</f>
        <v>0</v>
      </c>
      <c r="C24" s="62" t="n">
        <f aca="false">+AE30</f>
        <v>0</v>
      </c>
      <c r="D24" s="62"/>
      <c r="E24" s="62" t="n">
        <f aca="false">+AE40</f>
        <v>0</v>
      </c>
      <c r="F24" s="62"/>
      <c r="G24" s="62" t="n">
        <f aca="false">+C24-E24</f>
        <v>0</v>
      </c>
      <c r="H24" s="62"/>
      <c r="I24" s="62" t="n">
        <f aca="false">+AE50</f>
        <v>0</v>
      </c>
      <c r="J24" s="62"/>
      <c r="K24" s="62" t="n">
        <f aca="false">+C24*9-I24</f>
        <v>0</v>
      </c>
      <c r="L24" s="62"/>
      <c r="M24" s="62" t="n">
        <f aca="false">+I24-K24</f>
        <v>0</v>
      </c>
      <c r="N24" s="62"/>
      <c r="O24" s="62" t="n">
        <f aca="false">+E24*2+I24</f>
        <v>0</v>
      </c>
      <c r="P24" s="62"/>
      <c r="Q24" s="63"/>
      <c r="V24" s="9" t="n">
        <v>2</v>
      </c>
      <c r="W24" s="9" t="str">
        <f aca="false">IF($AD$3=$V24,$W$3,"")</f>
        <v/>
      </c>
      <c r="X24" s="9" t="str">
        <f aca="false">IF($AD$4=$V24,$W$4,"")</f>
        <v/>
      </c>
      <c r="Y24" s="9" t="str">
        <f aca="false">IF($AD$5=$V24,$W$5,"")</f>
        <v/>
      </c>
      <c r="Z24" s="9" t="str">
        <f aca="false">IF($AD$6=$V24,$W$6,"")</f>
        <v/>
      </c>
      <c r="AA24" s="9" t="n">
        <f aca="false">IF($AD$7=$V24,$W$7,"")</f>
        <v>20</v>
      </c>
      <c r="AB24" s="9" t="str">
        <f aca="false">IF($AD$8=$V24,$W$8,"")</f>
        <v/>
      </c>
      <c r="AC24" s="9" t="str">
        <f aca="false">IF($AD$9=$V24,$W$9,"")</f>
        <v/>
      </c>
      <c r="AD24" s="9" t="str">
        <f aca="false">IF($AD$10=$V24,$W$10,"")</f>
        <v/>
      </c>
      <c r="AE24" s="9" t="n">
        <f aca="false">+SUM(W24:AD24)</f>
        <v>20</v>
      </c>
      <c r="AF24" s="9"/>
      <c r="AG24" s="9"/>
      <c r="AH24" s="9"/>
      <c r="AI24" s="9"/>
      <c r="AJ24" s="9"/>
      <c r="AK24" s="9"/>
      <c r="BO24" s="1"/>
      <c r="BQ24" s="2"/>
    </row>
    <row r="25" customFormat="false" ht="17.15" hidden="false" customHeight="true" outlineLevel="0" collapsed="false">
      <c r="V25" s="9" t="n">
        <v>3</v>
      </c>
      <c r="W25" s="9" t="str">
        <f aca="false">IF($AD$3=$V25,$W$3,"")</f>
        <v/>
      </c>
      <c r="X25" s="9" t="n">
        <f aca="false">IF($AD$4=$V25,$W$4,"")</f>
        <v>20</v>
      </c>
      <c r="Y25" s="9" t="str">
        <f aca="false">IF($AD$5=$V25,$W$5,"")</f>
        <v/>
      </c>
      <c r="Z25" s="9" t="str">
        <f aca="false">IF($AD$6=$V25,$W$6,"")</f>
        <v/>
      </c>
      <c r="AA25" s="9" t="str">
        <f aca="false">IF($AD$7=$V25,$W$7,"")</f>
        <v/>
      </c>
      <c r="AB25" s="9" t="str">
        <f aca="false">IF($AD$8=$V25,$W$8,"")</f>
        <v/>
      </c>
      <c r="AC25" s="9" t="str">
        <f aca="false">IF($AD$9=$V25,$W$9,"")</f>
        <v/>
      </c>
      <c r="AD25" s="9" t="str">
        <f aca="false">IF($AD$10=$V25,$W$10,"")</f>
        <v/>
      </c>
      <c r="AE25" s="9" t="n">
        <f aca="false">+SUM(W25:AD25)</f>
        <v>20</v>
      </c>
      <c r="AF25" s="9"/>
      <c r="AG25" s="9"/>
      <c r="AH25" s="9"/>
      <c r="AI25" s="9"/>
      <c r="AJ25" s="9"/>
      <c r="BO25" s="1"/>
      <c r="BQ25" s="2"/>
    </row>
    <row r="26" customFormat="false" ht="17.15" hidden="false" customHeight="true" outlineLevel="0" collapsed="false">
      <c r="V26" s="9" t="n">
        <v>4</v>
      </c>
      <c r="W26" s="9" t="str">
        <f aca="false">IF($AD$3=$V26,$W$3,"")</f>
        <v/>
      </c>
      <c r="X26" s="9" t="str">
        <f aca="false">IF($AD$4=$V26,$W$4,"")</f>
        <v/>
      </c>
      <c r="Y26" s="9" t="n">
        <f aca="false">IF($AD$5=$V26,$W$5,"")</f>
        <v>20</v>
      </c>
      <c r="Z26" s="9" t="str">
        <f aca="false">IF($AD$6=$V26,$W$6,"")</f>
        <v/>
      </c>
      <c r="AA26" s="9" t="str">
        <f aca="false">IF($AD$7=$V26,$W$7,"")</f>
        <v/>
      </c>
      <c r="AB26" s="9" t="str">
        <f aca="false">IF($AD$8=$V26,$W$8,"")</f>
        <v/>
      </c>
      <c r="AC26" s="9" t="str">
        <f aca="false">IF($AD$9=$V26,$W$9,"")</f>
        <v/>
      </c>
      <c r="AD26" s="9" t="str">
        <f aca="false">IF($AD$10=$V26,$W$10,"")</f>
        <v/>
      </c>
      <c r="AE26" s="9" t="n">
        <f aca="false">+SUM(W26:AD26)</f>
        <v>20</v>
      </c>
      <c r="AF26" s="9"/>
      <c r="AG26" s="9"/>
      <c r="AH26" s="9"/>
      <c r="AI26" s="9"/>
      <c r="AJ26" s="9"/>
      <c r="BO26" s="1"/>
      <c r="BQ26" s="2"/>
    </row>
    <row r="27" customFormat="false" ht="17.15" hidden="false" customHeight="true" outlineLevel="0" collapsed="false">
      <c r="V27" s="9" t="n">
        <v>5</v>
      </c>
      <c r="W27" s="9" t="str">
        <f aca="false">IF($AD$3=$V27,$W$3,"")</f>
        <v/>
      </c>
      <c r="X27" s="9" t="str">
        <f aca="false">IF($AD$4=$V27,$W$4,"")</f>
        <v/>
      </c>
      <c r="Y27" s="9" t="str">
        <f aca="false">IF($AD$5=$V27,$W$5,"")</f>
        <v/>
      </c>
      <c r="Z27" s="9" t="n">
        <f aca="false">IF($AD$6=$V27,$W$6,"")</f>
        <v>20</v>
      </c>
      <c r="AA27" s="9" t="str">
        <f aca="false">IF($AD$7=$V27,$W$7,"")</f>
        <v/>
      </c>
      <c r="AB27" s="9" t="str">
        <f aca="false">IF($AD$8=$V27,$W$8,"")</f>
        <v/>
      </c>
      <c r="AC27" s="9" t="str">
        <f aca="false">IF($AD$9=$V27,$W$9,"")</f>
        <v/>
      </c>
      <c r="AD27" s="9" t="str">
        <f aca="false">IF($AD$10=$V27,$W$10,"")</f>
        <v/>
      </c>
      <c r="AE27" s="9" t="n">
        <f aca="false">+SUM(W27:AD27)</f>
        <v>20</v>
      </c>
      <c r="AF27" s="9"/>
      <c r="AG27" s="9"/>
      <c r="AH27" s="9"/>
      <c r="AI27" s="9"/>
      <c r="AJ27" s="9"/>
      <c r="BO27" s="1"/>
      <c r="BQ27" s="2"/>
    </row>
    <row r="28" customFormat="false" ht="17.15" hidden="false" customHeight="true" outlineLevel="0" collapsed="false">
      <c r="V28" s="9" t="n">
        <v>6</v>
      </c>
      <c r="W28" s="9" t="str">
        <f aca="false">IF($AD$3=$V28,$W$3,"")</f>
        <v/>
      </c>
      <c r="X28" s="9" t="str">
        <f aca="false">IF($AD$4=$V28,$W$4,"")</f>
        <v/>
      </c>
      <c r="Y28" s="9" t="str">
        <f aca="false">IF($AD$5=$V28,$W$5,"")</f>
        <v/>
      </c>
      <c r="Z28" s="9" t="str">
        <f aca="false">IF($AD$6=$V28,$W$6,"")</f>
        <v/>
      </c>
      <c r="AA28" s="9" t="str">
        <f aca="false">IF($AD$7=$V28,$W$7,"")</f>
        <v/>
      </c>
      <c r="AB28" s="9" t="n">
        <f aca="false">IF($AD$8=$V28,$W$8,"")</f>
        <v>20</v>
      </c>
      <c r="AC28" s="9" t="str">
        <f aca="false">IF($AD$9=$V28,$W$9,"")</f>
        <v/>
      </c>
      <c r="AD28" s="9" t="str">
        <f aca="false">IF($AD$10=$V28,$W$10,"")</f>
        <v/>
      </c>
      <c r="AE28" s="9" t="n">
        <f aca="false">+SUM(W28:AD28)</f>
        <v>20</v>
      </c>
      <c r="BO28" s="1"/>
      <c r="BQ28" s="2"/>
    </row>
    <row r="29" customFormat="false" ht="17.15" hidden="false" customHeight="true" outlineLevel="0" collapsed="false">
      <c r="V29" s="9" t="n">
        <v>7</v>
      </c>
      <c r="W29" s="9" t="str">
        <f aca="false">IF($AD$3=$V29,$W$3,"")</f>
        <v/>
      </c>
      <c r="X29" s="9" t="str">
        <f aca="false">IF($AD$4=$V29,$W$4,"")</f>
        <v/>
      </c>
      <c r="Y29" s="9" t="str">
        <f aca="false">IF($AD$5=$V29,$W$5,"")</f>
        <v/>
      </c>
      <c r="Z29" s="9" t="str">
        <f aca="false">IF($AD$6=$V29,$W$6,"")</f>
        <v/>
      </c>
      <c r="AA29" s="9" t="str">
        <f aca="false">IF($AD$7=$V29,$W$7,"")</f>
        <v/>
      </c>
      <c r="AB29" s="9" t="str">
        <f aca="false">IF($AD$8=$V29,$W$8,"")</f>
        <v/>
      </c>
      <c r="AC29" s="9" t="n">
        <f aca="false">IF($AD$9=$V29,$W$9,"")</f>
        <v>0</v>
      </c>
      <c r="AD29" s="9" t="str">
        <f aca="false">IF($AD$10=$V29,$W$10,"")</f>
        <v/>
      </c>
      <c r="AE29" s="9" t="n">
        <f aca="false">+SUM(W29:AD29)</f>
        <v>0</v>
      </c>
      <c r="BO29" s="1"/>
      <c r="BQ29" s="2"/>
    </row>
    <row r="30" customFormat="false" ht="17.15" hidden="false" customHeight="true" outlineLevel="0" collapsed="false">
      <c r="V30" s="9" t="n">
        <v>8</v>
      </c>
      <c r="W30" s="9" t="str">
        <f aca="false">IF($AD$3=$V30,$W$3,"")</f>
        <v/>
      </c>
      <c r="X30" s="9" t="str">
        <f aca="false">IF($AD$4=$V30,$W$4,"")</f>
        <v/>
      </c>
      <c r="Y30" s="9" t="str">
        <f aca="false">IF($AD$5=$V30,$W$5,"")</f>
        <v/>
      </c>
      <c r="Z30" s="9" t="str">
        <f aca="false">IF($AD$6=$V30,$W$6,"")</f>
        <v/>
      </c>
      <c r="AA30" s="9" t="str">
        <f aca="false">IF($AD$7=$V30,$W$7,"")</f>
        <v/>
      </c>
      <c r="AB30" s="9" t="str">
        <f aca="false">IF($AD$8=$V30,$W$8,"")</f>
        <v/>
      </c>
      <c r="AC30" s="9" t="str">
        <f aca="false">IF($AD$9=$V30,$W$9,"")</f>
        <v/>
      </c>
      <c r="AD30" s="9" t="n">
        <f aca="false">IF($AD$10=$V30,$W$10,"")</f>
        <v>0</v>
      </c>
      <c r="AE30" s="9" t="n">
        <f aca="false">+SUM(W30:AD30)</f>
        <v>0</v>
      </c>
      <c r="BO30" s="1"/>
      <c r="BQ30" s="2"/>
    </row>
    <row r="31" customFormat="false" ht="17.15" hidden="false" customHeight="true" outlineLevel="0" collapsed="false">
      <c r="BO31" s="1"/>
      <c r="BQ31" s="2"/>
    </row>
    <row r="32" customFormat="false" ht="17.15" hidden="false" customHeight="true" outlineLevel="0" collapsed="false">
      <c r="W32" s="1" t="s">
        <v>3</v>
      </c>
      <c r="BO32" s="1"/>
      <c r="BQ32" s="2"/>
    </row>
    <row r="33" customFormat="false" ht="17.15" hidden="false" customHeight="true" outlineLevel="0" collapsed="false">
      <c r="V33" s="9" t="n">
        <v>1</v>
      </c>
      <c r="W33" s="9" t="n">
        <f aca="false">IF($AD$3=$V33,$X$3,"")</f>
        <v>12</v>
      </c>
      <c r="X33" s="9" t="str">
        <f aca="false">IF($AD$4=$V33,$X$4,"")</f>
        <v/>
      </c>
      <c r="Y33" s="9" t="str">
        <f aca="false">IF($AD$5=$V33,$X$5,"")</f>
        <v/>
      </c>
      <c r="Z33" s="9" t="str">
        <f aca="false">IF($AD$6=$V33,$X$6,"")</f>
        <v/>
      </c>
      <c r="AA33" s="9" t="str">
        <f aca="false">IF($AD$7=$V33,$X$7,"")</f>
        <v/>
      </c>
      <c r="AB33" s="9" t="str">
        <f aca="false">IF($AD$8=$V33,$X$8,"")</f>
        <v/>
      </c>
      <c r="AC33" s="9" t="str">
        <f aca="false">IF($AD$9=$V33,$X$9,"")</f>
        <v/>
      </c>
      <c r="AD33" s="9" t="str">
        <f aca="false">IF($AD$10=$V33,$X$10,"")</f>
        <v/>
      </c>
      <c r="AE33" s="9" t="n">
        <f aca="false">+SUM(W33:AD33)</f>
        <v>12</v>
      </c>
      <c r="BO33" s="1"/>
      <c r="BQ33" s="2"/>
    </row>
    <row r="34" customFormat="false" ht="17.15" hidden="false" customHeight="true" outlineLevel="0" collapsed="false">
      <c r="V34" s="9" t="n">
        <v>2</v>
      </c>
      <c r="W34" s="9" t="str">
        <f aca="false">IF($AD$3=$V34,$X$3,"")</f>
        <v/>
      </c>
      <c r="X34" s="9" t="str">
        <f aca="false">IF($AD$4=$V34,$X$4,"")</f>
        <v/>
      </c>
      <c r="Y34" s="9" t="str">
        <f aca="false">IF($AD$5=$V34,$X$5,"")</f>
        <v/>
      </c>
      <c r="Z34" s="9" t="str">
        <f aca="false">IF($AD$6=$V34,$X$6,"")</f>
        <v/>
      </c>
      <c r="AA34" s="9" t="n">
        <f aca="false">IF($AD$7=$V34,$X$7,"")</f>
        <v>10</v>
      </c>
      <c r="AB34" s="9" t="str">
        <f aca="false">IF($AD$8=$V34,$X$8,"")</f>
        <v/>
      </c>
      <c r="AC34" s="9" t="str">
        <f aca="false">IF($AD$9=$V34,$X$9,"")</f>
        <v/>
      </c>
      <c r="AD34" s="9" t="str">
        <f aca="false">IF($AD$10=$V34,$X$10,"")</f>
        <v/>
      </c>
      <c r="AE34" s="9" t="n">
        <f aca="false">+SUM(W34:AD34)</f>
        <v>10</v>
      </c>
      <c r="BO34" s="1"/>
      <c r="BQ34" s="2"/>
    </row>
    <row r="35" customFormat="false" ht="17.15" hidden="false" customHeight="true" outlineLevel="0" collapsed="false">
      <c r="V35" s="9" t="n">
        <v>3</v>
      </c>
      <c r="W35" s="9" t="str">
        <f aca="false">IF($AD$3=$V35,$X$3,"")</f>
        <v/>
      </c>
      <c r="X35" s="9" t="n">
        <f aca="false">IF($AD$4=$V35,$X$4,"")</f>
        <v>13</v>
      </c>
      <c r="Y35" s="9" t="str">
        <f aca="false">IF($AD$5=$V35,$X$5,"")</f>
        <v/>
      </c>
      <c r="Z35" s="9" t="str">
        <f aca="false">IF($AD$6=$V35,$X$6,"")</f>
        <v/>
      </c>
      <c r="AA35" s="9" t="str">
        <f aca="false">IF($AD$7=$V35,$X$7,"")</f>
        <v/>
      </c>
      <c r="AB35" s="9" t="str">
        <f aca="false">IF($AD$8=$V35,$X$8,"")</f>
        <v/>
      </c>
      <c r="AC35" s="9" t="str">
        <f aca="false">IF($AD$9=$V35,$X$9,"")</f>
        <v/>
      </c>
      <c r="AD35" s="9" t="str">
        <f aca="false">IF($AD$10=$V35,$X$10,"")</f>
        <v/>
      </c>
      <c r="AE35" s="9" t="n">
        <f aca="false">+SUM(W35:AD35)</f>
        <v>13</v>
      </c>
      <c r="BO35" s="1"/>
      <c r="BQ35" s="2"/>
    </row>
    <row r="36" customFormat="false" ht="17.15" hidden="false" customHeight="true" outlineLevel="0" collapsed="false">
      <c r="V36" s="9" t="n">
        <v>4</v>
      </c>
      <c r="W36" s="9" t="str">
        <f aca="false">IF($AD$3=$V36,$X$3,"")</f>
        <v/>
      </c>
      <c r="X36" s="9" t="str">
        <f aca="false">IF($AD$4=$V36,$X$4,"")</f>
        <v/>
      </c>
      <c r="Y36" s="9" t="n">
        <f aca="false">IF($AD$5=$V36,$X$5,"")</f>
        <v>10</v>
      </c>
      <c r="Z36" s="9" t="str">
        <f aca="false">IF($AD$6=$V36,$X$6,"")</f>
        <v/>
      </c>
      <c r="AA36" s="9" t="str">
        <f aca="false">IF($AD$7=$V36,$X$7,"")</f>
        <v/>
      </c>
      <c r="AB36" s="9" t="str">
        <f aca="false">IF($AD$8=$V36,$X$8,"")</f>
        <v/>
      </c>
      <c r="AC36" s="9" t="str">
        <f aca="false">IF($AD$9=$V36,$X$9,"")</f>
        <v/>
      </c>
      <c r="AD36" s="9" t="str">
        <f aca="false">IF($AD$10=$V36,$X$10,"")</f>
        <v/>
      </c>
      <c r="AE36" s="9" t="n">
        <f aca="false">+SUM(W36:AD36)</f>
        <v>10</v>
      </c>
      <c r="BO36" s="1"/>
      <c r="BQ36" s="2"/>
    </row>
    <row r="37" customFormat="false" ht="17.15" hidden="false" customHeight="true" outlineLevel="0" collapsed="false">
      <c r="V37" s="1" t="n">
        <v>5</v>
      </c>
      <c r="W37" s="9" t="str">
        <f aca="false">IF($AD$3=$V37,$X$3,"")</f>
        <v/>
      </c>
      <c r="X37" s="9" t="str">
        <f aca="false">IF($AD$4=$V37,$X$4,"")</f>
        <v/>
      </c>
      <c r="Y37" s="9" t="str">
        <f aca="false">IF($AD$5=$V37,$X$5,"")</f>
        <v/>
      </c>
      <c r="Z37" s="9" t="n">
        <f aca="false">IF($AD$6=$V37,$X$6,"")</f>
        <v>8</v>
      </c>
      <c r="AA37" s="9" t="str">
        <f aca="false">IF($AD$7=$V37,$X$7,"")</f>
        <v/>
      </c>
      <c r="AB37" s="9" t="str">
        <f aca="false">IF($AD$8=$V37,$X$8,"")</f>
        <v/>
      </c>
      <c r="AC37" s="9" t="str">
        <f aca="false">IF($AD$9=$V37,$X$9,"")</f>
        <v/>
      </c>
      <c r="AD37" s="9" t="str">
        <f aca="false">IF($AD$10=$V37,$X$10,"")</f>
        <v/>
      </c>
      <c r="AE37" s="9" t="n">
        <f aca="false">+SUM(W37:AD37)</f>
        <v>8</v>
      </c>
      <c r="BO37" s="1"/>
      <c r="BQ37" s="2"/>
    </row>
    <row r="38" customFormat="false" ht="17.15" hidden="false" customHeight="true" outlineLevel="0" collapsed="false">
      <c r="V38" s="9" t="n">
        <v>6</v>
      </c>
      <c r="W38" s="9" t="str">
        <f aca="false">IF($AD$3=$V38,$X$3,"")</f>
        <v/>
      </c>
      <c r="X38" s="9" t="str">
        <f aca="false">IF($AD$4=$V38,$X$4,"")</f>
        <v/>
      </c>
      <c r="Y38" s="9" t="str">
        <f aca="false">IF($AD$5=$V38,$X$5,"")</f>
        <v/>
      </c>
      <c r="Z38" s="9" t="str">
        <f aca="false">IF($AD$6=$V38,$X$6,"")</f>
        <v/>
      </c>
      <c r="AA38" s="9" t="str">
        <f aca="false">IF($AD$7=$V38,$X$7,"")</f>
        <v/>
      </c>
      <c r="AB38" s="9" t="n">
        <f aca="false">IF($AD$8=$V38,$X$8,"")</f>
        <v>9</v>
      </c>
      <c r="AC38" s="9" t="str">
        <f aca="false">IF($AD$9=$V38,$X$9,"")</f>
        <v/>
      </c>
      <c r="AD38" s="9" t="str">
        <f aca="false">IF($AD$10=$V38,$X$10,"")</f>
        <v/>
      </c>
      <c r="AE38" s="9" t="n">
        <f aca="false">+SUM(W38:AD38)</f>
        <v>9</v>
      </c>
      <c r="BO38" s="1"/>
      <c r="BQ38" s="2"/>
    </row>
    <row r="39" customFormat="false" ht="17.15" hidden="false" customHeight="true" outlineLevel="0" collapsed="false">
      <c r="V39" s="9" t="n">
        <v>7</v>
      </c>
      <c r="W39" s="9" t="str">
        <f aca="false">IF($AD$3=$V39,$X$3,"")</f>
        <v/>
      </c>
      <c r="X39" s="9" t="str">
        <f aca="false">IF($AD$4=$V39,$X$4,"")</f>
        <v/>
      </c>
      <c r="Y39" s="9" t="str">
        <f aca="false">IF($AD$5=$V39,$X$5,"")</f>
        <v/>
      </c>
      <c r="Z39" s="9" t="str">
        <f aca="false">IF($AD$6=$V39,$X$6,"")</f>
        <v/>
      </c>
      <c r="AA39" s="9" t="str">
        <f aca="false">IF($AD$7=$V39,$X$7,"")</f>
        <v/>
      </c>
      <c r="AB39" s="9" t="str">
        <f aca="false">IF($AD$8=$V39,$X$8,"")</f>
        <v/>
      </c>
      <c r="AC39" s="9" t="n">
        <f aca="false">IF($AD$9=$V39,$X$9,"")</f>
        <v>0</v>
      </c>
      <c r="AD39" s="9" t="str">
        <f aca="false">IF($AD$10=$V39,$X$10,"")</f>
        <v/>
      </c>
      <c r="AE39" s="9" t="n">
        <f aca="false">+SUM(W39:AD39)</f>
        <v>0</v>
      </c>
      <c r="BO39" s="1"/>
      <c r="BQ39" s="2"/>
    </row>
    <row r="40" customFormat="false" ht="17.15" hidden="false" customHeight="true" outlineLevel="0" collapsed="false">
      <c r="V40" s="9" t="n">
        <v>8</v>
      </c>
      <c r="W40" s="9" t="str">
        <f aca="false">IF($AD$3=$V40,$X$3,"")</f>
        <v/>
      </c>
      <c r="X40" s="9" t="str">
        <f aca="false">IF($AD$4=$V40,$X$4,"")</f>
        <v/>
      </c>
      <c r="Y40" s="9" t="str">
        <f aca="false">IF($AD$5=$V40,$X$5,"")</f>
        <v/>
      </c>
      <c r="Z40" s="9" t="str">
        <f aca="false">IF($AD$6=$V40,$X$6,"")</f>
        <v/>
      </c>
      <c r="AA40" s="9" t="str">
        <f aca="false">IF($AD$7=$V40,$X$7,"")</f>
        <v/>
      </c>
      <c r="AB40" s="9" t="str">
        <f aca="false">IF($AD$8=$V40,$X$8,"")</f>
        <v/>
      </c>
      <c r="AC40" s="9" t="str">
        <f aca="false">IF($AD$9=$V40,$X$9,"")</f>
        <v/>
      </c>
      <c r="AD40" s="9" t="n">
        <f aca="false">IF($AD$10=$V40,$X$10,"")</f>
        <v>0</v>
      </c>
      <c r="AE40" s="9" t="n">
        <f aca="false">+SUM(W40:AD40)</f>
        <v>0</v>
      </c>
      <c r="BO40" s="1"/>
      <c r="BQ40" s="2"/>
    </row>
    <row r="41" customFormat="false" ht="17.15" hidden="false" customHeight="true" outlineLevel="0" collapsed="false">
      <c r="BO41" s="1"/>
      <c r="BQ41" s="2"/>
    </row>
    <row r="42" customFormat="false" ht="17.15" hidden="false" customHeight="true" outlineLevel="0" collapsed="false">
      <c r="W42" s="1" t="s">
        <v>27</v>
      </c>
      <c r="BO42" s="1"/>
      <c r="BQ42" s="2"/>
    </row>
    <row r="43" customFormat="false" ht="17.15" hidden="false" customHeight="true" outlineLevel="0" collapsed="false">
      <c r="V43" s="9" t="n">
        <v>1</v>
      </c>
      <c r="W43" s="67" t="n">
        <f aca="false">IF($AD$3=$V43,$AA$3,"")</f>
        <v>98</v>
      </c>
      <c r="X43" s="67" t="str">
        <f aca="false">IF($AD$4=$V43,$AA$4,"")</f>
        <v/>
      </c>
      <c r="Y43" s="67" t="str">
        <f aca="false">IF($AD$5=$V43,$AA$5,"")</f>
        <v/>
      </c>
      <c r="Z43" s="9" t="str">
        <f aca="false">IF($AD$6=$V43,$AA$6,"")</f>
        <v/>
      </c>
      <c r="AA43" s="9" t="str">
        <f aca="false">IF($AD$7=$V43,$AA$7,"")</f>
        <v/>
      </c>
      <c r="AB43" s="9" t="str">
        <f aca="false">IF($AD$8=$V43,$AA$8,"")</f>
        <v/>
      </c>
      <c r="AC43" s="9" t="str">
        <f aca="false">IF($AD$9=$V43,$AA$9,"")</f>
        <v/>
      </c>
      <c r="AD43" s="9" t="str">
        <f aca="false">IF($AD$10=$V43,$AA$10,"")</f>
        <v/>
      </c>
      <c r="AE43" s="9" t="n">
        <f aca="false">+SUM(W43:AD43)</f>
        <v>98</v>
      </c>
      <c r="BO43" s="1"/>
      <c r="BQ43" s="2"/>
    </row>
    <row r="44" customFormat="false" ht="17.15" hidden="false" customHeight="true" outlineLevel="0" collapsed="false">
      <c r="V44" s="9" t="n">
        <v>2</v>
      </c>
      <c r="W44" s="67" t="str">
        <f aca="false">IF($AD$3=$V44,$AA$3,"")</f>
        <v/>
      </c>
      <c r="X44" s="67" t="str">
        <f aca="false">IF($AD$4=$V44,$AA$4,"")</f>
        <v/>
      </c>
      <c r="Y44" s="67" t="str">
        <f aca="false">IF($AD$5=$V44,$AA$5,"")</f>
        <v/>
      </c>
      <c r="Z44" s="9" t="str">
        <f aca="false">IF($AD$6=$V44,$AA$6,"")</f>
        <v/>
      </c>
      <c r="AA44" s="67" t="n">
        <f aca="false">IF($AD$7=$V44,$AA$7,"")</f>
        <v>95</v>
      </c>
      <c r="AB44" s="67" t="str">
        <f aca="false">IF($AD$8=$V44,$AA$8,"")</f>
        <v/>
      </c>
      <c r="AC44" s="9" t="str">
        <f aca="false">IF($AD$9=$V44,$AA$9,"")</f>
        <v/>
      </c>
      <c r="AD44" s="9" t="str">
        <f aca="false">IF($AD$10=$V44,$AA$10,"")</f>
        <v/>
      </c>
      <c r="AE44" s="9" t="n">
        <f aca="false">+SUM(W44:AD44)</f>
        <v>95</v>
      </c>
      <c r="BO44" s="1"/>
      <c r="BQ44" s="2"/>
    </row>
    <row r="45" customFormat="false" ht="17.15" hidden="false" customHeight="true" outlineLevel="0" collapsed="false">
      <c r="V45" s="9" t="n">
        <v>3</v>
      </c>
      <c r="W45" s="9" t="str">
        <f aca="false">IF($AD$3=$V45,$AA$3,"")</f>
        <v/>
      </c>
      <c r="X45" s="67" t="n">
        <f aca="false">IF($AD$4=$V45,$AA$4,"")</f>
        <v>88</v>
      </c>
      <c r="Y45" s="67" t="str">
        <f aca="false">IF($AD$5=$V45,$AA$5,"")</f>
        <v/>
      </c>
      <c r="Z45" s="67" t="str">
        <f aca="false">IF($AD$6=$V45,$AA$6,"")</f>
        <v/>
      </c>
      <c r="AA45" s="67" t="str">
        <f aca="false">IF($AD$7=$V45,$AA$7,"")</f>
        <v/>
      </c>
      <c r="AB45" s="67" t="str">
        <f aca="false">IF($AD$8=$V45,$AA$8,"")</f>
        <v/>
      </c>
      <c r="AC45" s="9" t="str">
        <f aca="false">IF($AD$9=$V45,$AA$9,"")</f>
        <v/>
      </c>
      <c r="AD45" s="9" t="str">
        <f aca="false">IF($AD$10=$V45,$AA$10,"")</f>
        <v/>
      </c>
      <c r="AE45" s="9" t="n">
        <f aca="false">+SUM(W45:AD45)</f>
        <v>88</v>
      </c>
      <c r="BO45" s="1"/>
      <c r="BQ45" s="2"/>
    </row>
    <row r="46" customFormat="false" ht="17.15" hidden="false" customHeight="true" outlineLevel="0" collapsed="false">
      <c r="V46" s="9" t="n">
        <v>4</v>
      </c>
      <c r="W46" s="9" t="str">
        <f aca="false">IF($AD$3=$V46,$AA$3,"")</f>
        <v/>
      </c>
      <c r="X46" s="67" t="str">
        <f aca="false">IF($AD$4=$V46,$AA$4,"")</f>
        <v/>
      </c>
      <c r="Y46" s="67" t="n">
        <f aca="false">IF($AD$5=$V46,$AA$5,"")</f>
        <v>90</v>
      </c>
      <c r="Z46" s="9" t="str">
        <f aca="false">IF($AD$6=$V46,$AA$6,"")</f>
        <v/>
      </c>
      <c r="AA46" s="67" t="str">
        <f aca="false">IF($AD$7=$V46,$AA$7,"")</f>
        <v/>
      </c>
      <c r="AB46" s="67" t="str">
        <f aca="false">IF($AD$8=$V46,$AA$8,"")</f>
        <v/>
      </c>
      <c r="AC46" s="9" t="str">
        <f aca="false">IF($AD$9=$V46,$AA$9,"")</f>
        <v/>
      </c>
      <c r="AD46" s="9" t="str">
        <f aca="false">IF($AD$10=$V46,$AA$10,"")</f>
        <v/>
      </c>
      <c r="AE46" s="9" t="n">
        <f aca="false">+SUM(W46:AD46)</f>
        <v>90</v>
      </c>
      <c r="BO46" s="1"/>
      <c r="BQ46" s="2"/>
    </row>
    <row r="47" customFormat="false" ht="17.15" hidden="false" customHeight="true" outlineLevel="0" collapsed="false">
      <c r="V47" s="9" t="n">
        <v>5</v>
      </c>
      <c r="W47" s="9" t="str">
        <f aca="false">IF($AD$3=$V47,$AA$3,"")</f>
        <v/>
      </c>
      <c r="X47" s="67" t="str">
        <f aca="false">IF($AD$4=$V47,$AA$4,"")</f>
        <v/>
      </c>
      <c r="Y47" s="67" t="str">
        <f aca="false">IF($AD$5=$V47,$AA$5,"")</f>
        <v/>
      </c>
      <c r="Z47" s="67" t="n">
        <f aca="false">IF($AD$6=$V47,$AA$6,"")</f>
        <v>86</v>
      </c>
      <c r="AA47" s="67" t="str">
        <f aca="false">IF($AD$7=$V47,$AA$7,"")</f>
        <v/>
      </c>
      <c r="AB47" s="67" t="str">
        <f aca="false">IF($AD$8=$V47,$AA$8,"")</f>
        <v/>
      </c>
      <c r="AC47" s="9" t="str">
        <f aca="false">IF($AD$9=$V47,$AA$9,"")</f>
        <v/>
      </c>
      <c r="AD47" s="9" t="str">
        <f aca="false">IF($AD$10=$V47,$AA$10,"")</f>
        <v/>
      </c>
      <c r="AE47" s="9" t="n">
        <f aca="false">+SUM(W47:AD47)</f>
        <v>86</v>
      </c>
      <c r="BO47" s="1"/>
      <c r="BQ47" s="2"/>
    </row>
    <row r="48" customFormat="false" ht="17.15" hidden="false" customHeight="true" outlineLevel="0" collapsed="false">
      <c r="V48" s="9" t="n">
        <v>6</v>
      </c>
      <c r="W48" s="67" t="str">
        <f aca="false">IF($AD$3=$V48,$AA$3,"")</f>
        <v/>
      </c>
      <c r="X48" s="9" t="str">
        <f aca="false">IF($AD$4=$V48,$AA$4,"")</f>
        <v/>
      </c>
      <c r="Y48" s="9" t="str">
        <f aca="false">IF($AD$5=$V48,$AA$5,"")</f>
        <v/>
      </c>
      <c r="Z48" s="67" t="str">
        <f aca="false">IF($AD$6=$V48,$AA$6,"")</f>
        <v/>
      </c>
      <c r="AA48" s="67" t="str">
        <f aca="false">IF($AD$7=$V48,$AA$7,"")</f>
        <v/>
      </c>
      <c r="AB48" s="67" t="n">
        <f aca="false">IF($AD$8=$V48,$AA$8,"")</f>
        <v>83</v>
      </c>
      <c r="AC48" s="9" t="str">
        <f aca="false">IF($AD$9=$V48,$AA$9,"")</f>
        <v/>
      </c>
      <c r="AD48" s="9" t="str">
        <f aca="false">IF($AD$10=$V48,$AA$10,"")</f>
        <v/>
      </c>
      <c r="AE48" s="9" t="n">
        <f aca="false">+SUM(W48:AD48)</f>
        <v>83</v>
      </c>
      <c r="BO48" s="1"/>
      <c r="BQ48" s="2"/>
    </row>
    <row r="49" customFormat="false" ht="17.15" hidden="false" customHeight="true" outlineLevel="0" collapsed="false">
      <c r="V49" s="9" t="n">
        <v>7</v>
      </c>
      <c r="W49" s="9" t="str">
        <f aca="false">IF($AD$3=$V49,$AA$3,"")</f>
        <v/>
      </c>
      <c r="X49" s="9" t="str">
        <f aca="false">IF($AD$4=$V49,$AA$4,"")</f>
        <v/>
      </c>
      <c r="Y49" s="9" t="str">
        <f aca="false">IF($AD$5=$V49,$AA$5,"")</f>
        <v/>
      </c>
      <c r="Z49" s="9" t="str">
        <f aca="false">IF($AD$6=$V49,$AA$6,"")</f>
        <v/>
      </c>
      <c r="AA49" s="9" t="str">
        <f aca="false">IF($AD$7=$V49,$AA$7,"")</f>
        <v/>
      </c>
      <c r="AB49" s="9" t="str">
        <f aca="false">IF($AD$8=$V49,$AA$8,"")</f>
        <v/>
      </c>
      <c r="AC49" s="67" t="n">
        <f aca="false">IF($AD$9=$V49,$AA$9,"")</f>
        <v>0</v>
      </c>
      <c r="AD49" s="9" t="str">
        <f aca="false">IF($AD$10=$V49,$AA$10,"")</f>
        <v/>
      </c>
      <c r="AE49" s="9" t="n">
        <f aca="false">+SUM(W49:AD49)</f>
        <v>0</v>
      </c>
      <c r="BO49" s="1"/>
      <c r="BQ49" s="2"/>
    </row>
    <row r="50" customFormat="false" ht="17.15" hidden="false" customHeight="true" outlineLevel="0" collapsed="false">
      <c r="V50" s="9" t="n">
        <v>8</v>
      </c>
      <c r="W50" s="9" t="str">
        <f aca="false">IF($AD$3=$V50,$AA$3,"")</f>
        <v/>
      </c>
      <c r="X50" s="9" t="str">
        <f aca="false">IF($AD$4=$V50,$AA$4,"")</f>
        <v/>
      </c>
      <c r="Y50" s="9" t="str">
        <f aca="false">IF($AD$5=$V50,$AA$5,"")</f>
        <v/>
      </c>
      <c r="Z50" s="9" t="str">
        <f aca="false">IF($AD$6=$V50,$AA$6,"")</f>
        <v/>
      </c>
      <c r="AA50" s="9" t="str">
        <f aca="false">IF($AD$7=$V50,$AA$7,"")</f>
        <v/>
      </c>
      <c r="AB50" s="9" t="str">
        <f aca="false">IF($AD$8=$V50,$AA$8,"")</f>
        <v/>
      </c>
      <c r="AC50" s="9" t="str">
        <f aca="false">IF($AD$9=$V50,$AA$9,"")</f>
        <v/>
      </c>
      <c r="AD50" s="67" t="n">
        <f aca="false">IF($AD$10=$V50,$AA$10,"")</f>
        <v>0</v>
      </c>
      <c r="AE50" s="9" t="n">
        <f aca="false">+SUM(W50:AD50)</f>
        <v>0</v>
      </c>
      <c r="BO50" s="1"/>
      <c r="BQ50" s="2"/>
    </row>
    <row r="51" customFormat="false" ht="17.15" hidden="false" customHeight="true" outlineLevel="0" collapsed="false">
      <c r="BO51" s="1"/>
      <c r="BQ51" s="2"/>
    </row>
    <row r="52" customFormat="false" ht="17.15" hidden="false" customHeight="true" outlineLevel="0" collapsed="false">
      <c r="BO52" s="1"/>
      <c r="BQ52" s="2"/>
    </row>
    <row r="53" customFormat="false" ht="17.15" hidden="false" customHeight="true" outlineLevel="0" collapsed="false">
      <c r="BO53" s="1"/>
      <c r="BQ53" s="2"/>
    </row>
  </sheetData>
  <mergeCells count="78">
    <mergeCell ref="A1:B2"/>
    <mergeCell ref="C1:R1"/>
    <mergeCell ref="C2:D2"/>
    <mergeCell ref="E2:F2"/>
    <mergeCell ref="G2:H2"/>
    <mergeCell ref="I2:J2"/>
    <mergeCell ref="K2:L2"/>
    <mergeCell ref="M2:N2"/>
    <mergeCell ref="O2:P2"/>
    <mergeCell ref="Q2:R2"/>
    <mergeCell ref="A3:A10"/>
    <mergeCell ref="F12:H12"/>
    <mergeCell ref="N13:P13"/>
    <mergeCell ref="A15:B16"/>
    <mergeCell ref="C15:P15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3:D23"/>
    <mergeCell ref="E23:F23"/>
    <mergeCell ref="G23:H23"/>
    <mergeCell ref="I23:J23"/>
    <mergeCell ref="K23:L23"/>
    <mergeCell ref="M23:N23"/>
    <mergeCell ref="O23:P23"/>
    <mergeCell ref="C24:D24"/>
    <mergeCell ref="E24:F24"/>
    <mergeCell ref="G24:H24"/>
    <mergeCell ref="I24:J24"/>
    <mergeCell ref="K24:L24"/>
    <mergeCell ref="M24:N24"/>
    <mergeCell ref="O24:P24"/>
  </mergeCells>
  <dataValidations count="3">
    <dataValidation allowBlank="true" error="value between 0 - 9 " errorStyle="stop" operator="between" showDropDown="false" showErrorMessage="true" showInputMessage="false" sqref="S3:U10 L7 P9 R10" type="whole">
      <formula1>0</formula1>
      <formula2>9</formula2>
    </dataValidation>
    <dataValidation allowBlank="true" error="value between 0 - 9 " errorStyle="stop" operator="between" prompt="home score&#10;" showDropDown="false" showErrorMessage="true" showInputMessage="true" sqref="C3:E3 G3:G4 I3:I5 K3:K10 M3:M7 O3:O9 Q3:Q10 C4:C9 E4:F4 E5:E10 G5:H5 G6:G10 I6:J6 I7:I10 M8:N8 C10 M10" type="whole">
      <formula1>0</formula1>
      <formula2>9</formula2>
    </dataValidation>
    <dataValidation allowBlank="true" error="value between 0 - 9 " errorStyle="stop" operator="between" prompt="Away Score" showDropDown="false" showErrorMessage="true" showInputMessage="true" sqref="F3 H3:H4 J3:J5 L3:L6 N3:N7 P3:P8 R3:R9 D4:D10 F5:F10 H6:H10 J7:J10 L8:L10 N9:N10 P10" type="whole">
      <formula1>0</formula1>
      <formula2>9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D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6" activeCellId="0" sqref="K36"/>
    </sheetView>
  </sheetViews>
  <sheetFormatPr defaultColWidth="9.05078125" defaultRowHeight="12.75" zeroHeight="false" outlineLevelRow="0" outlineLevelCol="0"/>
  <cols>
    <col collapsed="false" customWidth="true" hidden="false" outlineLevel="0" max="1" min="1" style="1" width="2.97"/>
    <col collapsed="false" customWidth="true" hidden="false" outlineLevel="0" max="2" min="2" style="1" width="13.1"/>
    <col collapsed="false" customWidth="true" hidden="false" outlineLevel="0" max="16" min="3" style="1" width="5.66"/>
    <col collapsed="false" customWidth="true" hidden="true" outlineLevel="0" max="18" min="17" style="1" width="5.66"/>
    <col collapsed="false" customWidth="true" hidden="false" outlineLevel="0" max="19" min="19" style="2" width="5.75"/>
    <col collapsed="false" customWidth="true" hidden="true" outlineLevel="0" max="20" min="20" style="2" width="5.75"/>
    <col collapsed="false" customWidth="true" hidden="true" outlineLevel="0" max="21" min="21" style="2" width="6.61"/>
    <col collapsed="false" customWidth="true" hidden="true" outlineLevel="0" max="24" min="22" style="1" width="8.98"/>
    <col collapsed="false" customWidth="true" hidden="true" outlineLevel="0" max="25" min="25" style="1" width="9.98"/>
    <col collapsed="false" customWidth="true" hidden="true" outlineLevel="0" max="66" min="26" style="1" width="8.98"/>
    <col collapsed="false" customWidth="true" hidden="true" outlineLevel="0" max="68" min="67" style="2" width="8.98"/>
    <col collapsed="false" customWidth="true" hidden="true" outlineLevel="0" max="88" min="69" style="1" width="8.98"/>
    <col collapsed="false" customWidth="true" hidden="true" outlineLevel="0" max="89" min="89" style="1" width="6.61"/>
    <col collapsed="false" customWidth="true" hidden="true" outlineLevel="0" max="130" min="90" style="1" width="8.98"/>
  </cols>
  <sheetData>
    <row r="1" customFormat="false" ht="20.1" hidden="false" customHeight="true" outlineLevel="0" collapsed="false">
      <c r="A1" s="3" t="s">
        <v>28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9" customFormat="true" ht="20.1" hidden="false" customHeight="true" outlineLevel="0" collapsed="false">
      <c r="A2" s="3"/>
      <c r="B2" s="3"/>
      <c r="C2" s="68" t="str">
        <f aca="false">+B3</f>
        <v>Builders</v>
      </c>
      <c r="D2" s="68"/>
      <c r="E2" s="69" t="str">
        <f aca="false">+B4</f>
        <v>Jokers</v>
      </c>
      <c r="F2" s="69"/>
      <c r="G2" s="69" t="str">
        <f aca="false">+B5</f>
        <v>Kitch</v>
      </c>
      <c r="H2" s="69"/>
      <c r="I2" s="69" t="str">
        <f aca="false">+B6</f>
        <v>PBCC</v>
      </c>
      <c r="J2" s="69"/>
      <c r="K2" s="69" t="str">
        <f aca="false">+B7</f>
        <v>3HS</v>
      </c>
      <c r="L2" s="69"/>
      <c r="M2" s="69" t="str">
        <f aca="false">+B8</f>
        <v>SCCC</v>
      </c>
      <c r="N2" s="69"/>
      <c r="O2" s="69" t="n">
        <f aca="false">+B9</f>
        <v>0</v>
      </c>
      <c r="P2" s="69"/>
      <c r="Q2" s="6" t="n">
        <f aca="false">+B10</f>
        <v>0</v>
      </c>
      <c r="R2" s="6"/>
      <c r="S2" s="7"/>
      <c r="T2" s="7"/>
      <c r="U2" s="7"/>
      <c r="V2" s="8"/>
      <c r="W2" s="8" t="s">
        <v>2</v>
      </c>
      <c r="X2" s="8" t="s">
        <v>3</v>
      </c>
      <c r="Y2" s="8" t="s">
        <v>4</v>
      </c>
      <c r="Z2" s="8" t="s">
        <v>5</v>
      </c>
      <c r="AA2" s="8" t="s">
        <v>6</v>
      </c>
      <c r="AB2" s="8" t="s">
        <v>7</v>
      </c>
      <c r="AD2" s="9" t="s">
        <v>8</v>
      </c>
      <c r="AH2" s="10" t="s">
        <v>9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1"/>
      <c r="AT2" s="10"/>
      <c r="AU2" s="10"/>
      <c r="AV2" s="10"/>
      <c r="AW2" s="7"/>
      <c r="AX2" s="7"/>
      <c r="AY2" s="7"/>
      <c r="AZ2" s="7"/>
      <c r="BA2" s="10" t="s">
        <v>10</v>
      </c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7"/>
      <c r="BQ2" s="7"/>
      <c r="BS2" s="10" t="s">
        <v>2</v>
      </c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</row>
    <row r="3" customFormat="false" ht="20.1" hidden="false" customHeight="true" outlineLevel="0" collapsed="false">
      <c r="A3" s="12" t="s">
        <v>11</v>
      </c>
      <c r="B3" s="70" t="str">
        <f aca="false">+'Division 2'!B3</f>
        <v>Builders</v>
      </c>
      <c r="C3" s="14"/>
      <c r="D3" s="14"/>
      <c r="E3" s="15" t="n">
        <v>4</v>
      </c>
      <c r="F3" s="16" t="n">
        <f aca="false">+IF(E3="","",9-E3)</f>
        <v>5</v>
      </c>
      <c r="G3" s="15" t="n">
        <v>2</v>
      </c>
      <c r="H3" s="16" t="n">
        <f aca="false">+IF(G3="","",9-G3)</f>
        <v>7</v>
      </c>
      <c r="I3" s="15" t="n">
        <v>4</v>
      </c>
      <c r="J3" s="16" t="n">
        <f aca="false">+IF(I3="","",9-I3)</f>
        <v>5</v>
      </c>
      <c r="K3" s="15" t="n">
        <v>5</v>
      </c>
      <c r="L3" s="16" t="n">
        <f aca="false">+IF(K3="","",9-K3)</f>
        <v>4</v>
      </c>
      <c r="M3" s="15" t="n">
        <v>5</v>
      </c>
      <c r="N3" s="16" t="n">
        <f aca="false">+IF(M3="","",9-M3)</f>
        <v>4</v>
      </c>
      <c r="O3" s="15"/>
      <c r="P3" s="16" t="str">
        <f aca="false">+IF(O3="","",9-O3)</f>
        <v/>
      </c>
      <c r="Q3" s="15"/>
      <c r="R3" s="16" t="str">
        <f aca="false">+IF(Q3="","",9-Q3)</f>
        <v/>
      </c>
      <c r="S3" s="17"/>
      <c r="T3" s="17"/>
      <c r="U3" s="17"/>
      <c r="V3" s="10" t="str">
        <f aca="false">+B3</f>
        <v>Builders</v>
      </c>
      <c r="W3" s="11" t="n">
        <f aca="false">+'Division 2'!W3+COUNTIF($BS$3:$CH$10,V3)</f>
        <v>20</v>
      </c>
      <c r="X3" s="11" t="n">
        <f aca="false">+'Division 2'!X3+COUNTIF($BA$3:$BO$10,V3)</f>
        <v>3</v>
      </c>
      <c r="Y3" s="11" t="n">
        <f aca="false">+W3-X3</f>
        <v>17</v>
      </c>
      <c r="Z3" s="11" t="n">
        <f aca="false">+X3*2</f>
        <v>6</v>
      </c>
      <c r="AA3" s="18" t="n">
        <f aca="false">++'Division 2'!AA3+(C3+E3+G3+I3+K3+M3+O3+Q3)+SUM(D3:D10)</f>
        <v>71</v>
      </c>
      <c r="AB3" s="19" t="n">
        <f aca="false">+Z3+AA3</f>
        <v>77</v>
      </c>
      <c r="AC3" s="20" t="n">
        <f aca="false">+AB3+0.08</f>
        <v>77.08</v>
      </c>
      <c r="AD3" s="1" t="n">
        <f aca="false">RANK(AC3,$AC$3:$AC$10,0)</f>
        <v>6</v>
      </c>
      <c r="AH3" s="11" t="str">
        <f aca="false">+IF(C3&gt;4,$B3,C$2)</f>
        <v>Builders</v>
      </c>
      <c r="AI3" s="11"/>
      <c r="AJ3" s="11" t="str">
        <f aca="false">+IF(E3&gt;4,$B3,E$2)</f>
        <v>Jokers</v>
      </c>
      <c r="AK3" s="11"/>
      <c r="AL3" s="11" t="str">
        <f aca="false">+IF(G3&gt;4,$B3,G$2)</f>
        <v>Kitch</v>
      </c>
      <c r="AM3" s="11"/>
      <c r="AN3" s="11" t="str">
        <f aca="false">+IF(I3&gt;4,$B3,I$2)</f>
        <v>PBCC</v>
      </c>
      <c r="AO3" s="11"/>
      <c r="AP3" s="11" t="str">
        <f aca="false">+IF(K3&gt;4,$B3,K$2)</f>
        <v>Builders</v>
      </c>
      <c r="AQ3" s="11"/>
      <c r="AR3" s="11" t="str">
        <f aca="false">+IF(M3&gt;4,$B3,M$2)</f>
        <v>Builders</v>
      </c>
      <c r="AS3" s="11"/>
      <c r="AT3" s="11" t="n">
        <f aca="false">+IF(O3&gt;4,$B3,O$2)</f>
        <v>0</v>
      </c>
      <c r="AU3" s="11"/>
      <c r="AV3" s="11" t="n">
        <f aca="false">+IF(Q3&gt;4,$B3,Q$2)</f>
        <v>0</v>
      </c>
      <c r="AW3" s="2"/>
      <c r="AX3" s="2"/>
      <c r="AY3" s="2"/>
      <c r="AZ3" s="2"/>
      <c r="BA3" s="11" t="str">
        <f aca="false">IF(C3="","",AH3)</f>
        <v/>
      </c>
      <c r="BB3" s="11" t="str">
        <f aca="false">IF(D3="","",AI3)</f>
        <v/>
      </c>
      <c r="BC3" s="11" t="str">
        <f aca="false">IF(E3="","",AJ3)</f>
        <v>Jokers</v>
      </c>
      <c r="BD3" s="11"/>
      <c r="BE3" s="11" t="str">
        <f aca="false">IF(G3="","",AL3)</f>
        <v>Kitch</v>
      </c>
      <c r="BF3" s="11"/>
      <c r="BG3" s="11" t="str">
        <f aca="false">IF(I3="","",AN3)</f>
        <v>PBCC</v>
      </c>
      <c r="BH3" s="11"/>
      <c r="BI3" s="11" t="str">
        <f aca="false">IF(K3="","",AP3)</f>
        <v>Builders</v>
      </c>
      <c r="BJ3" s="11"/>
      <c r="BK3" s="11" t="str">
        <f aca="false">IF(M3="","",AR3)</f>
        <v>Builders</v>
      </c>
      <c r="BL3" s="11"/>
      <c r="BM3" s="11" t="str">
        <f aca="false">IF(O3="","",AT3)</f>
        <v/>
      </c>
      <c r="BN3" s="11"/>
      <c r="BO3" s="11" t="str">
        <f aca="false">IF(Q3="","",AV3)</f>
        <v/>
      </c>
      <c r="BQ3" s="2"/>
      <c r="BS3" s="11" t="str">
        <f aca="false">+IF(C3="","",$B3)</f>
        <v/>
      </c>
      <c r="BT3" s="11" t="str">
        <f aca="false">+IF(D3="","",$C$2)</f>
        <v/>
      </c>
      <c r="BU3" s="11" t="str">
        <f aca="false">+IF(E3="","",$B3)</f>
        <v>Builders</v>
      </c>
      <c r="BV3" s="11" t="str">
        <f aca="false">+IF(F3="","",$E$2)</f>
        <v>Jokers</v>
      </c>
      <c r="BW3" s="11" t="str">
        <f aca="false">+IF(G3="","",$B3)</f>
        <v>Builders</v>
      </c>
      <c r="BX3" s="11" t="str">
        <f aca="false">+IF(H3="","",$G$2)</f>
        <v>Kitch</v>
      </c>
      <c r="BY3" s="11" t="str">
        <f aca="false">+IF(I3="","",$B3)</f>
        <v>Builders</v>
      </c>
      <c r="BZ3" s="11" t="str">
        <f aca="false">+IF(J3="","",$I$2)</f>
        <v>PBCC</v>
      </c>
      <c r="CA3" s="11" t="str">
        <f aca="false">+IF(K3="","",$B3)</f>
        <v>Builders</v>
      </c>
      <c r="CB3" s="11" t="str">
        <f aca="false">+IF(L3="","",$K$2)</f>
        <v>3HS</v>
      </c>
      <c r="CC3" s="11" t="str">
        <f aca="false">+IF(M3="","",$B3)</f>
        <v>Builders</v>
      </c>
      <c r="CD3" s="11" t="str">
        <f aca="false">+IF(N3="","",$M$2)</f>
        <v>SCCC</v>
      </c>
      <c r="CE3" s="11" t="str">
        <f aca="false">+IF(O3="","",$B3)</f>
        <v/>
      </c>
      <c r="CF3" s="11" t="str">
        <f aca="false">+IF(P3="","",$O$2)</f>
        <v/>
      </c>
      <c r="CG3" s="11" t="str">
        <f aca="false">+IF(Q3="","",$B3)</f>
        <v/>
      </c>
      <c r="CH3" s="11" t="str">
        <f aca="false">+IF(R3="","",$Q$2)</f>
        <v/>
      </c>
    </row>
    <row r="4" customFormat="false" ht="20.1" hidden="false" customHeight="true" outlineLevel="0" collapsed="false">
      <c r="A4" s="12"/>
      <c r="B4" s="70" t="str">
        <f aca="false">+'Division 2'!B4</f>
        <v>Jokers</v>
      </c>
      <c r="C4" s="15" t="n">
        <v>7</v>
      </c>
      <c r="D4" s="16" t="n">
        <f aca="false">+IF(C4="","",9-C4)</f>
        <v>2</v>
      </c>
      <c r="E4" s="14"/>
      <c r="F4" s="14"/>
      <c r="G4" s="15" t="n">
        <v>6</v>
      </c>
      <c r="H4" s="16" t="n">
        <f aca="false">+IF(G4="","",9-G4)</f>
        <v>3</v>
      </c>
      <c r="I4" s="15" t="n">
        <v>3</v>
      </c>
      <c r="J4" s="16" t="n">
        <f aca="false">+IF(I4="","",9-I4)</f>
        <v>6</v>
      </c>
      <c r="K4" s="15" t="n">
        <v>4</v>
      </c>
      <c r="L4" s="16" t="n">
        <f aca="false">+IF(K4="","",9-K4)</f>
        <v>5</v>
      </c>
      <c r="M4" s="15" t="n">
        <v>3</v>
      </c>
      <c r="N4" s="16" t="n">
        <f aca="false">+IF(M4="","",9-M4)</f>
        <v>6</v>
      </c>
      <c r="O4" s="15"/>
      <c r="P4" s="16" t="str">
        <f aca="false">+IF(O4="","",9-O4)</f>
        <v/>
      </c>
      <c r="Q4" s="15"/>
      <c r="R4" s="16" t="str">
        <f aca="false">+IF(Q4="","",9-Q4)</f>
        <v/>
      </c>
      <c r="S4" s="17"/>
      <c r="T4" s="17"/>
      <c r="U4" s="17"/>
      <c r="V4" s="10" t="str">
        <f aca="false">+B4</f>
        <v>Jokers</v>
      </c>
      <c r="W4" s="11" t="n">
        <f aca="false">++'Division 2'!W4+COUNTIF($BS$3:$CH$10,V4)</f>
        <v>20</v>
      </c>
      <c r="X4" s="11" t="n">
        <f aca="false">++'Division 2'!Y4+COUNTIF($BA$3:$BO$10,V4)</f>
        <v>9</v>
      </c>
      <c r="Y4" s="11" t="n">
        <f aca="false">+W4-X4</f>
        <v>11</v>
      </c>
      <c r="Z4" s="11" t="n">
        <f aca="false">+X4*2</f>
        <v>18</v>
      </c>
      <c r="AA4" s="18" t="n">
        <f aca="false">+'Division 2'!AA4+(C4+E4+G4+I4+K4+M4+O4+Q4)+SUM(F3:F10)</f>
        <v>82</v>
      </c>
      <c r="AB4" s="19" t="n">
        <f aca="false">+Z4+AA4</f>
        <v>100</v>
      </c>
      <c r="AC4" s="20" t="n">
        <f aca="false">+AB4+0.07</f>
        <v>100.07</v>
      </c>
      <c r="AD4" s="1" t="n">
        <f aca="false">RANK(AC4,$AC$3:$AC$10,0)</f>
        <v>5</v>
      </c>
      <c r="AH4" s="11" t="str">
        <f aca="false">+IF(C4&gt;4,$B4,C$2)</f>
        <v>Jokers</v>
      </c>
      <c r="AI4" s="11"/>
      <c r="AJ4" s="11" t="str">
        <f aca="false">+IF(E4&gt;4,$B4,E$2)</f>
        <v>Jokers</v>
      </c>
      <c r="AK4" s="11"/>
      <c r="AL4" s="11" t="str">
        <f aca="false">+IF(G4&gt;4,$B4,G$2)</f>
        <v>Jokers</v>
      </c>
      <c r="AM4" s="11"/>
      <c r="AN4" s="11" t="str">
        <f aca="false">+IF(I4&gt;4,$B4,I$2)</f>
        <v>PBCC</v>
      </c>
      <c r="AO4" s="11"/>
      <c r="AP4" s="11" t="str">
        <f aca="false">+IF(K4&gt;4,$B4,K$2)</f>
        <v>3HS</v>
      </c>
      <c r="AQ4" s="11"/>
      <c r="AR4" s="11" t="str">
        <f aca="false">+IF(M4&gt;4,$B4,M$2)</f>
        <v>SCCC</v>
      </c>
      <c r="AS4" s="11"/>
      <c r="AT4" s="11" t="n">
        <f aca="false">+IF(O4&gt;4,$B4,O$2)</f>
        <v>0</v>
      </c>
      <c r="AU4" s="11"/>
      <c r="AV4" s="11" t="n">
        <f aca="false">+IF(Q4&gt;4,$B4,Q$2)</f>
        <v>0</v>
      </c>
      <c r="AW4" s="2"/>
      <c r="AX4" s="2"/>
      <c r="AY4" s="2"/>
      <c r="AZ4" s="2"/>
      <c r="BA4" s="11" t="str">
        <f aca="false">IF(C4="","",AH4)</f>
        <v>Jokers</v>
      </c>
      <c r="BB4" s="11"/>
      <c r="BC4" s="11" t="str">
        <f aca="false">IF(E4="","",AJ4)</f>
        <v/>
      </c>
      <c r="BD4" s="11"/>
      <c r="BE4" s="11" t="str">
        <f aca="false">IF(G4="","",AL4)</f>
        <v>Jokers</v>
      </c>
      <c r="BF4" s="11"/>
      <c r="BG4" s="11" t="str">
        <f aca="false">IF(I4="","",AN4)</f>
        <v>PBCC</v>
      </c>
      <c r="BH4" s="11"/>
      <c r="BI4" s="11" t="str">
        <f aca="false">IF(K4="","",AP4)</f>
        <v>3HS</v>
      </c>
      <c r="BJ4" s="11"/>
      <c r="BK4" s="11" t="str">
        <f aca="false">IF(M4="","",AR4)</f>
        <v>SCCC</v>
      </c>
      <c r="BL4" s="11"/>
      <c r="BM4" s="11" t="str">
        <f aca="false">IF(O4="","",AT4)</f>
        <v/>
      </c>
      <c r="BN4" s="11"/>
      <c r="BO4" s="11" t="str">
        <f aca="false">IF(Q4="","",AV4)</f>
        <v/>
      </c>
      <c r="BQ4" s="2"/>
      <c r="BS4" s="11" t="str">
        <f aca="false">+IF(C4="","",$B4)</f>
        <v>Jokers</v>
      </c>
      <c r="BT4" s="11" t="str">
        <f aca="false">+IF(D4="","",$C$2)</f>
        <v>Builders</v>
      </c>
      <c r="BU4" s="11" t="str">
        <f aca="false">+IF(E4="","",$B4)</f>
        <v/>
      </c>
      <c r="BV4" s="11" t="str">
        <f aca="false">+IF(F4="","",$E$2)</f>
        <v/>
      </c>
      <c r="BW4" s="11" t="str">
        <f aca="false">+IF(G4="","",$B4)</f>
        <v>Jokers</v>
      </c>
      <c r="BX4" s="11" t="str">
        <f aca="false">+IF(H4="","",$G$2)</f>
        <v>Kitch</v>
      </c>
      <c r="BY4" s="11" t="str">
        <f aca="false">+IF(I4="","",$B4)</f>
        <v>Jokers</v>
      </c>
      <c r="BZ4" s="11" t="str">
        <f aca="false">+IF(J4="","",$I$2)</f>
        <v>PBCC</v>
      </c>
      <c r="CA4" s="11" t="str">
        <f aca="false">+IF(K4="","",$B4)</f>
        <v>Jokers</v>
      </c>
      <c r="CB4" s="11" t="str">
        <f aca="false">+IF(L4="","",$K$2)</f>
        <v>3HS</v>
      </c>
      <c r="CC4" s="11" t="str">
        <f aca="false">+IF(M4="","",$B4)</f>
        <v>Jokers</v>
      </c>
      <c r="CD4" s="11" t="str">
        <f aca="false">+IF(N4="","",$M$2)</f>
        <v>SCCC</v>
      </c>
      <c r="CE4" s="11" t="str">
        <f aca="false">+IF(O4="","",$B4)</f>
        <v/>
      </c>
      <c r="CF4" s="11" t="str">
        <f aca="false">+IF(P4="","",$O$2)</f>
        <v/>
      </c>
      <c r="CG4" s="11" t="str">
        <f aca="false">+IF(Q4="","",$B4)</f>
        <v/>
      </c>
      <c r="CH4" s="11" t="str">
        <f aca="false">+IF(R4="","",$Q$2)</f>
        <v/>
      </c>
    </row>
    <row r="5" customFormat="false" ht="20.1" hidden="false" customHeight="true" outlineLevel="0" collapsed="false">
      <c r="A5" s="12"/>
      <c r="B5" s="70" t="str">
        <f aca="false">+'Division 2'!B5</f>
        <v>Kitch</v>
      </c>
      <c r="C5" s="15" t="n">
        <v>6</v>
      </c>
      <c r="D5" s="16" t="n">
        <f aca="false">+IF(C5="","",9-C5)</f>
        <v>3</v>
      </c>
      <c r="E5" s="15" t="n">
        <v>4</v>
      </c>
      <c r="F5" s="16" t="n">
        <f aca="false">+IF(E5="","",9-E5)</f>
        <v>5</v>
      </c>
      <c r="G5" s="14"/>
      <c r="H5" s="14"/>
      <c r="I5" s="15" t="n">
        <v>5</v>
      </c>
      <c r="J5" s="16" t="n">
        <f aca="false">+IF(I5="","",9-I5)</f>
        <v>4</v>
      </c>
      <c r="K5" s="15" t="n">
        <v>4</v>
      </c>
      <c r="L5" s="16" t="n">
        <f aca="false">+IF(K5="","",9-K5)</f>
        <v>5</v>
      </c>
      <c r="M5" s="15" t="n">
        <v>3</v>
      </c>
      <c r="N5" s="16" t="n">
        <f aca="false">+IF(M5="","",9-M5)</f>
        <v>6</v>
      </c>
      <c r="O5" s="15"/>
      <c r="P5" s="16" t="str">
        <f aca="false">+IF(O5="","",9-O5)</f>
        <v/>
      </c>
      <c r="Q5" s="15"/>
      <c r="R5" s="16" t="str">
        <f aca="false">+IF(Q5="","",9-Q5)</f>
        <v/>
      </c>
      <c r="S5" s="17"/>
      <c r="T5" s="17"/>
      <c r="U5" s="17"/>
      <c r="V5" s="10" t="str">
        <f aca="false">+B5</f>
        <v>Kitch</v>
      </c>
      <c r="W5" s="11" t="n">
        <f aca="false">+'Division 2'!W5+COUNTIF($BS$3:$CH$10,V5)</f>
        <v>20</v>
      </c>
      <c r="X5" s="11" t="n">
        <f aca="false">+'Division 2'!X5+COUNTIF($BA$3:$BO$10,V5)</f>
        <v>12</v>
      </c>
      <c r="Y5" s="11" t="n">
        <f aca="false">+W5-X5</f>
        <v>8</v>
      </c>
      <c r="Z5" s="11" t="n">
        <f aca="false">+X5*2</f>
        <v>24</v>
      </c>
      <c r="AA5" s="18" t="n">
        <f aca="false">+'Division 2'!AA5+(C5+E5+G5+I5+K5+M5+O5+Q5)+SUM(H3:H10)</f>
        <v>96</v>
      </c>
      <c r="AB5" s="19" t="n">
        <f aca="false">+Z5+AA5</f>
        <v>120</v>
      </c>
      <c r="AC5" s="20" t="n">
        <f aca="false">+AB5+0.06</f>
        <v>120.06</v>
      </c>
      <c r="AD5" s="1" t="n">
        <f aca="false">RANK(AC5,$AC$3:$AC$10,0)</f>
        <v>3</v>
      </c>
      <c r="AH5" s="11" t="str">
        <f aca="false">+IF(C5&gt;4,$B5,C$2)</f>
        <v>Kitch</v>
      </c>
      <c r="AI5" s="11"/>
      <c r="AJ5" s="11" t="str">
        <f aca="false">+IF(E5&gt;4,$B5,E$2)</f>
        <v>Jokers</v>
      </c>
      <c r="AK5" s="11"/>
      <c r="AL5" s="11" t="str">
        <f aca="false">+IF(G5&gt;4,$B5,G$2)</f>
        <v>Kitch</v>
      </c>
      <c r="AM5" s="11"/>
      <c r="AN5" s="11" t="str">
        <f aca="false">+IF(I5&gt;4,$B5,I$2)</f>
        <v>Kitch</v>
      </c>
      <c r="AO5" s="11"/>
      <c r="AP5" s="11" t="str">
        <f aca="false">+IF(K5&gt;4,$B5,K$2)</f>
        <v>3HS</v>
      </c>
      <c r="AQ5" s="11"/>
      <c r="AR5" s="11" t="str">
        <f aca="false">+IF(M5&gt;4,$B5,M$2)</f>
        <v>SCCC</v>
      </c>
      <c r="AS5" s="11"/>
      <c r="AT5" s="11" t="n">
        <f aca="false">+IF(O5&gt;4,$B5,O$2)</f>
        <v>0</v>
      </c>
      <c r="AU5" s="11"/>
      <c r="AV5" s="11" t="n">
        <f aca="false">+IF(Q5&gt;4,$B5,Q$2)</f>
        <v>0</v>
      </c>
      <c r="AW5" s="2"/>
      <c r="AX5" s="2"/>
      <c r="AY5" s="2"/>
      <c r="AZ5" s="2"/>
      <c r="BA5" s="11" t="str">
        <f aca="false">IF(C5="","",AH5)</f>
        <v>Kitch</v>
      </c>
      <c r="BB5" s="11"/>
      <c r="BC5" s="11" t="str">
        <f aca="false">IF(E5="","",AJ5)</f>
        <v>Jokers</v>
      </c>
      <c r="BD5" s="11"/>
      <c r="BE5" s="11" t="str">
        <f aca="false">IF(G5="","",AL5)</f>
        <v/>
      </c>
      <c r="BF5" s="11"/>
      <c r="BG5" s="11" t="str">
        <f aca="false">IF(I5="","",AN5)</f>
        <v>Kitch</v>
      </c>
      <c r="BH5" s="11"/>
      <c r="BI5" s="11" t="str">
        <f aca="false">IF(K5="","",AP5)</f>
        <v>3HS</v>
      </c>
      <c r="BJ5" s="11"/>
      <c r="BK5" s="11" t="str">
        <f aca="false">IF(M5="","",AR5)</f>
        <v>SCCC</v>
      </c>
      <c r="BL5" s="11"/>
      <c r="BM5" s="11" t="str">
        <f aca="false">IF(O5="","",AT5)</f>
        <v/>
      </c>
      <c r="BN5" s="11"/>
      <c r="BO5" s="11" t="str">
        <f aca="false">IF(Q5="","",AV5)</f>
        <v/>
      </c>
      <c r="BQ5" s="2"/>
      <c r="BS5" s="11" t="str">
        <f aca="false">+IF(C5="","",$B5)</f>
        <v>Kitch</v>
      </c>
      <c r="BT5" s="11" t="str">
        <f aca="false">+IF(D5="","",$C$2)</f>
        <v>Builders</v>
      </c>
      <c r="BU5" s="11" t="str">
        <f aca="false">+IF(E5="","",$B5)</f>
        <v>Kitch</v>
      </c>
      <c r="BV5" s="11" t="str">
        <f aca="false">+IF(F5="","",$E$2)</f>
        <v>Jokers</v>
      </c>
      <c r="BW5" s="11" t="str">
        <f aca="false">+IF(G5="","",$B5)</f>
        <v/>
      </c>
      <c r="BX5" s="11" t="str">
        <f aca="false">+IF(H5="","",$G$2)</f>
        <v/>
      </c>
      <c r="BY5" s="11" t="str">
        <f aca="false">+IF(I5="","",$B5)</f>
        <v>Kitch</v>
      </c>
      <c r="BZ5" s="11" t="str">
        <f aca="false">+IF(J5="","",$I$2)</f>
        <v>PBCC</v>
      </c>
      <c r="CA5" s="11" t="str">
        <f aca="false">+IF(K5="","",$B5)</f>
        <v>Kitch</v>
      </c>
      <c r="CB5" s="11" t="str">
        <f aca="false">+IF(L5="","",$K$2)</f>
        <v>3HS</v>
      </c>
      <c r="CC5" s="11" t="str">
        <f aca="false">+IF(M5="","",$B5)</f>
        <v>Kitch</v>
      </c>
      <c r="CD5" s="11" t="str">
        <f aca="false">+IF(N5="","",$M$2)</f>
        <v>SCCC</v>
      </c>
      <c r="CE5" s="11" t="str">
        <f aca="false">+IF(O5="","",$B5)</f>
        <v/>
      </c>
      <c r="CF5" s="11" t="str">
        <f aca="false">+IF(P5="","",$O$2)</f>
        <v/>
      </c>
      <c r="CG5" s="11" t="str">
        <f aca="false">+IF(Q5="","",$B5)</f>
        <v/>
      </c>
      <c r="CH5" s="11" t="str">
        <f aca="false">+IF(R5="","",$Q$2)</f>
        <v/>
      </c>
    </row>
    <row r="6" customFormat="false" ht="20.1" hidden="false" customHeight="true" outlineLevel="0" collapsed="false">
      <c r="A6" s="12"/>
      <c r="B6" s="70" t="str">
        <f aca="false">+'Division 2'!B6</f>
        <v>PBCC</v>
      </c>
      <c r="C6" s="15" t="n">
        <v>5</v>
      </c>
      <c r="D6" s="16" t="n">
        <f aca="false">+IF(C6="","",9-C6)</f>
        <v>4</v>
      </c>
      <c r="E6" s="15" t="n">
        <v>5</v>
      </c>
      <c r="F6" s="16" t="n">
        <f aca="false">+IF(E6="","",9-E6)</f>
        <v>4</v>
      </c>
      <c r="G6" s="15" t="n">
        <v>7</v>
      </c>
      <c r="H6" s="16" t="n">
        <f aca="false">+IF(G6="","",9-G6)</f>
        <v>2</v>
      </c>
      <c r="I6" s="14"/>
      <c r="J6" s="14"/>
      <c r="K6" s="15" t="n">
        <v>4</v>
      </c>
      <c r="L6" s="16" t="n">
        <f aca="false">+IF(K6="","",9-K6)</f>
        <v>5</v>
      </c>
      <c r="M6" s="15" t="n">
        <v>3</v>
      </c>
      <c r="N6" s="16" t="n">
        <f aca="false">+IF(M6="","",9-M6)</f>
        <v>6</v>
      </c>
      <c r="O6" s="15"/>
      <c r="P6" s="16" t="str">
        <f aca="false">+IF(O6="","",9-O6)</f>
        <v/>
      </c>
      <c r="Q6" s="15"/>
      <c r="R6" s="16" t="str">
        <f aca="false">+IF(Q6="","",9-Q6)</f>
        <v/>
      </c>
      <c r="S6" s="17"/>
      <c r="T6" s="17"/>
      <c r="U6" s="17"/>
      <c r="V6" s="10" t="str">
        <f aca="false">+B6</f>
        <v>PBCC</v>
      </c>
      <c r="W6" s="11" t="n">
        <f aca="false">+'Division 2'!W6+COUNTIF($BS$3:$CH$10,V6)</f>
        <v>20</v>
      </c>
      <c r="X6" s="11" t="n">
        <f aca="false">+'Division 2'!X6+COUNTIF($BA$3:$BO$10,V6)</f>
        <v>14</v>
      </c>
      <c r="Y6" s="11" t="n">
        <f aca="false">+W6-X6</f>
        <v>6</v>
      </c>
      <c r="Z6" s="11" t="n">
        <f aca="false">+X6*2</f>
        <v>28</v>
      </c>
      <c r="AA6" s="18" t="n">
        <f aca="false">+'Division 2'!AA6+(C6+E6+G6+I6+K6+M6+O6+Q6)+SUM(J3:J10)</f>
        <v>99</v>
      </c>
      <c r="AB6" s="19" t="n">
        <f aca="false">+Z6+AA6</f>
        <v>127</v>
      </c>
      <c r="AC6" s="20" t="n">
        <f aca="false">+AB6+0.05</f>
        <v>127.05</v>
      </c>
      <c r="AD6" s="1" t="n">
        <f aca="false">RANK(AC6,$AC$3:$AC$10,0)</f>
        <v>2</v>
      </c>
      <c r="AH6" s="11" t="str">
        <f aca="false">+IF(C6&gt;4,$B6,C$2)</f>
        <v>PBCC</v>
      </c>
      <c r="AI6" s="11"/>
      <c r="AJ6" s="11" t="str">
        <f aca="false">+IF(E6&gt;4,$B6,E$2)</f>
        <v>PBCC</v>
      </c>
      <c r="AK6" s="11"/>
      <c r="AL6" s="11" t="str">
        <f aca="false">+IF(G6&gt;4,$B6,G$2)</f>
        <v>PBCC</v>
      </c>
      <c r="AM6" s="11"/>
      <c r="AN6" s="11" t="str">
        <f aca="false">+IF(I6&gt;4,$B6,I$2)</f>
        <v>PBCC</v>
      </c>
      <c r="AO6" s="11"/>
      <c r="AP6" s="11" t="str">
        <f aca="false">+IF(K6&gt;4,$B6,K$2)</f>
        <v>3HS</v>
      </c>
      <c r="AQ6" s="11"/>
      <c r="AR6" s="11" t="str">
        <f aca="false">+IF(M6&gt;4,$B6,M$2)</f>
        <v>SCCC</v>
      </c>
      <c r="AS6" s="11"/>
      <c r="AT6" s="11" t="n">
        <f aca="false">+IF(O6&gt;4,$B6,O$2)</f>
        <v>0</v>
      </c>
      <c r="AU6" s="11"/>
      <c r="AV6" s="11" t="n">
        <f aca="false">+IF(Q6&gt;4,$B6,Q$2)</f>
        <v>0</v>
      </c>
      <c r="AW6" s="2"/>
      <c r="AX6" s="2"/>
      <c r="AY6" s="2"/>
      <c r="AZ6" s="2"/>
      <c r="BA6" s="11" t="str">
        <f aca="false">IF(C6="","",AH6)</f>
        <v>PBCC</v>
      </c>
      <c r="BB6" s="11"/>
      <c r="BC6" s="11" t="str">
        <f aca="false">IF(E6="","",AJ6)</f>
        <v>PBCC</v>
      </c>
      <c r="BD6" s="11"/>
      <c r="BE6" s="11" t="str">
        <f aca="false">IF(G6="","",AL6)</f>
        <v>PBCC</v>
      </c>
      <c r="BF6" s="11"/>
      <c r="BG6" s="11" t="str">
        <f aca="false">IF(I6="","",AN6)</f>
        <v/>
      </c>
      <c r="BH6" s="11"/>
      <c r="BI6" s="11" t="str">
        <f aca="false">IF(K6="","",AP6)</f>
        <v>3HS</v>
      </c>
      <c r="BJ6" s="11"/>
      <c r="BK6" s="11" t="str">
        <f aca="false">IF(M6="","",AR6)</f>
        <v>SCCC</v>
      </c>
      <c r="BL6" s="11"/>
      <c r="BM6" s="11" t="str">
        <f aca="false">IF(O6="","",AT6)</f>
        <v/>
      </c>
      <c r="BN6" s="11"/>
      <c r="BO6" s="11" t="str">
        <f aca="false">IF(Q6="","",AV6)</f>
        <v/>
      </c>
      <c r="BQ6" s="2"/>
      <c r="BS6" s="11" t="str">
        <f aca="false">+IF(C6="","",$B6)</f>
        <v>PBCC</v>
      </c>
      <c r="BT6" s="11" t="str">
        <f aca="false">+IF(D6="","",$C$2)</f>
        <v>Builders</v>
      </c>
      <c r="BU6" s="11" t="str">
        <f aca="false">+IF(E6="","",$B6)</f>
        <v>PBCC</v>
      </c>
      <c r="BV6" s="11" t="str">
        <f aca="false">+IF(F6="","",$E$2)</f>
        <v>Jokers</v>
      </c>
      <c r="BW6" s="11" t="str">
        <f aca="false">+IF(G6="","",$B6)</f>
        <v>PBCC</v>
      </c>
      <c r="BX6" s="11" t="str">
        <f aca="false">+IF(H6="","",$G$2)</f>
        <v>Kitch</v>
      </c>
      <c r="BY6" s="11" t="str">
        <f aca="false">+IF(I6="","",$B6)</f>
        <v/>
      </c>
      <c r="BZ6" s="11" t="str">
        <f aca="false">+IF(J6="","",$I$2)</f>
        <v/>
      </c>
      <c r="CA6" s="11" t="str">
        <f aca="false">+IF(K6="","",$B6)</f>
        <v>PBCC</v>
      </c>
      <c r="CB6" s="11" t="str">
        <f aca="false">+IF(L6="","",$K$2)</f>
        <v>3HS</v>
      </c>
      <c r="CC6" s="11" t="str">
        <f aca="false">+IF(M6="","",$B6)</f>
        <v>PBCC</v>
      </c>
      <c r="CD6" s="11" t="str">
        <f aca="false">+IF(N6="","",$M$2)</f>
        <v>SCCC</v>
      </c>
      <c r="CE6" s="11" t="str">
        <f aca="false">+IF(O6="","",$B6)</f>
        <v/>
      </c>
      <c r="CF6" s="11" t="str">
        <f aca="false">+IF(P6="","",$O$2)</f>
        <v/>
      </c>
      <c r="CG6" s="11" t="str">
        <f aca="false">+IF(Q6="","",$B6)</f>
        <v/>
      </c>
      <c r="CH6" s="11" t="str">
        <f aca="false">+IF(R6="","",$Q$2)</f>
        <v/>
      </c>
    </row>
    <row r="7" customFormat="false" ht="20.1" hidden="false" customHeight="true" outlineLevel="0" collapsed="false">
      <c r="A7" s="12"/>
      <c r="B7" s="70" t="str">
        <f aca="false">+'Division 2'!B7</f>
        <v>3HS</v>
      </c>
      <c r="C7" s="15" t="n">
        <v>7</v>
      </c>
      <c r="D7" s="16" t="n">
        <f aca="false">+IF(C7="","",9-C7)</f>
        <v>2</v>
      </c>
      <c r="E7" s="15" t="n">
        <v>5</v>
      </c>
      <c r="F7" s="16" t="n">
        <f aca="false">+IF(E7="","",9-E7)</f>
        <v>4</v>
      </c>
      <c r="G7" s="15" t="n">
        <v>1</v>
      </c>
      <c r="H7" s="16" t="n">
        <f aca="false">+IF(G7="","",9-G7)</f>
        <v>8</v>
      </c>
      <c r="I7" s="15" t="n">
        <v>4</v>
      </c>
      <c r="J7" s="16" t="n">
        <f aca="false">+IF(I7="","",9-I7)</f>
        <v>5</v>
      </c>
      <c r="K7" s="22"/>
      <c r="L7" s="23"/>
      <c r="M7" s="15" t="n">
        <v>3</v>
      </c>
      <c r="N7" s="16" t="n">
        <f aca="false">+IF(M7="","",9-M7)</f>
        <v>6</v>
      </c>
      <c r="O7" s="15"/>
      <c r="P7" s="16" t="str">
        <f aca="false">+IF(O7="","",9-O7)</f>
        <v/>
      </c>
      <c r="Q7" s="15"/>
      <c r="R7" s="16" t="str">
        <f aca="false">+IF(Q7="","",9-Q7)</f>
        <v/>
      </c>
      <c r="S7" s="17"/>
      <c r="T7" s="17"/>
      <c r="U7" s="17"/>
      <c r="V7" s="10" t="str">
        <f aca="false">+B7</f>
        <v>3HS</v>
      </c>
      <c r="W7" s="11" t="n">
        <f aca="false">+'Division 2'!W7+COUNTIF($BS$3:$CH$10,V7)</f>
        <v>20</v>
      </c>
      <c r="X7" s="11" t="n">
        <f aca="false">+'Division 2'!X7+COUNTIF($BA$3:$BO$10,V7)</f>
        <v>10</v>
      </c>
      <c r="Y7" s="11" t="n">
        <f aca="false">+W7-X7</f>
        <v>10</v>
      </c>
      <c r="Z7" s="11" t="n">
        <f aca="false">+X7*2</f>
        <v>20</v>
      </c>
      <c r="AA7" s="18" t="n">
        <f aca="false">+'Division 2'!AA7+(C7+E7+G7+I7+K7+M7+O7+Q7)+SUM(L3:L10)</f>
        <v>88</v>
      </c>
      <c r="AB7" s="19" t="n">
        <f aca="false">+Z7+AA7</f>
        <v>108</v>
      </c>
      <c r="AC7" s="20" t="n">
        <f aca="false">+AB7+0.04</f>
        <v>108.04</v>
      </c>
      <c r="AD7" s="1" t="n">
        <f aca="false">RANK(AC7,$AC$3:$AC$10,0)</f>
        <v>4</v>
      </c>
      <c r="AH7" s="11" t="str">
        <f aca="false">+IF(C7&gt;4,$B7,C$2)</f>
        <v>3HS</v>
      </c>
      <c r="AI7" s="11"/>
      <c r="AJ7" s="11" t="str">
        <f aca="false">+IF(E7&gt;4,$B7,E$2)</f>
        <v>3HS</v>
      </c>
      <c r="AK7" s="11"/>
      <c r="AL7" s="11" t="str">
        <f aca="false">+IF(G7&gt;4,$B7,G$2)</f>
        <v>Kitch</v>
      </c>
      <c r="AM7" s="11"/>
      <c r="AN7" s="11" t="str">
        <f aca="false">+IF(I7&gt;4,$B7,I$2)</f>
        <v>PBCC</v>
      </c>
      <c r="AO7" s="11"/>
      <c r="AP7" s="11" t="str">
        <f aca="false">+IF(K7&gt;4,$B7,K$2)</f>
        <v>3HS</v>
      </c>
      <c r="AQ7" s="11"/>
      <c r="AR7" s="11" t="str">
        <f aca="false">+IF(M7&gt;4,$B7,M$2)</f>
        <v>SCCC</v>
      </c>
      <c r="AS7" s="11"/>
      <c r="AT7" s="11" t="n">
        <f aca="false">+IF(O7&gt;4,$B7,O$2)</f>
        <v>0</v>
      </c>
      <c r="AU7" s="11"/>
      <c r="AV7" s="11" t="n">
        <f aca="false">+IF(Q7&gt;4,$B7,Q$2)</f>
        <v>0</v>
      </c>
      <c r="AW7" s="2"/>
      <c r="AX7" s="2"/>
      <c r="AY7" s="2"/>
      <c r="AZ7" s="2"/>
      <c r="BA7" s="11" t="str">
        <f aca="false">IF(C7="","",AH7)</f>
        <v>3HS</v>
      </c>
      <c r="BB7" s="11"/>
      <c r="BC7" s="11" t="str">
        <f aca="false">IF(E7="","",AJ7)</f>
        <v>3HS</v>
      </c>
      <c r="BD7" s="11"/>
      <c r="BE7" s="11" t="str">
        <f aca="false">IF(G7="","",AL7)</f>
        <v>Kitch</v>
      </c>
      <c r="BF7" s="11"/>
      <c r="BG7" s="11" t="str">
        <f aca="false">IF(I7="","",AN7)</f>
        <v>PBCC</v>
      </c>
      <c r="BH7" s="11"/>
      <c r="BI7" s="11" t="str">
        <f aca="false">IF(K7="","",AP7)</f>
        <v/>
      </c>
      <c r="BJ7" s="11"/>
      <c r="BK7" s="11" t="str">
        <f aca="false">IF(M7="","",AR7)</f>
        <v>SCCC</v>
      </c>
      <c r="BL7" s="11"/>
      <c r="BM7" s="11" t="str">
        <f aca="false">IF(O7="","",AT7)</f>
        <v/>
      </c>
      <c r="BN7" s="11"/>
      <c r="BO7" s="11" t="str">
        <f aca="false">IF(Q7="","",AV7)</f>
        <v/>
      </c>
      <c r="BQ7" s="2"/>
      <c r="BS7" s="11" t="str">
        <f aca="false">+IF(C7="","",$B7)</f>
        <v>3HS</v>
      </c>
      <c r="BT7" s="11" t="str">
        <f aca="false">+IF(D7="","",$C$2)</f>
        <v>Builders</v>
      </c>
      <c r="BU7" s="11" t="str">
        <f aca="false">+IF(E7="","",$B7)</f>
        <v>3HS</v>
      </c>
      <c r="BV7" s="11" t="str">
        <f aca="false">+IF(F7="","",$E$2)</f>
        <v>Jokers</v>
      </c>
      <c r="BW7" s="11" t="str">
        <f aca="false">+IF(G7="","",$B7)</f>
        <v>3HS</v>
      </c>
      <c r="BX7" s="11" t="str">
        <f aca="false">+IF(H7="","",$G$2)</f>
        <v>Kitch</v>
      </c>
      <c r="BY7" s="11" t="str">
        <f aca="false">+IF(I7="","",$B7)</f>
        <v>3HS</v>
      </c>
      <c r="BZ7" s="11" t="str">
        <f aca="false">+IF(J7="","",$I$2)</f>
        <v>PBCC</v>
      </c>
      <c r="CA7" s="11" t="str">
        <f aca="false">+IF(K7="","",$B7)</f>
        <v/>
      </c>
      <c r="CB7" s="11" t="str">
        <f aca="false">+IF(L7="","",$K$2)</f>
        <v/>
      </c>
      <c r="CC7" s="11" t="str">
        <f aca="false">+IF(M7="","",$B7)</f>
        <v>3HS</v>
      </c>
      <c r="CD7" s="11" t="str">
        <f aca="false">+IF(N7="","",$M$2)</f>
        <v>SCCC</v>
      </c>
      <c r="CE7" s="11" t="str">
        <f aca="false">+IF(O7="","",$B7)</f>
        <v/>
      </c>
      <c r="CF7" s="11" t="str">
        <f aca="false">+IF(P7="","",$O$2)</f>
        <v/>
      </c>
      <c r="CG7" s="11" t="str">
        <f aca="false">+IF(Q7="","",$B7)</f>
        <v/>
      </c>
      <c r="CH7" s="11" t="str">
        <f aca="false">+IF(R7="","",$Q$2)</f>
        <v/>
      </c>
    </row>
    <row r="8" customFormat="false" ht="20.1" hidden="false" customHeight="true" outlineLevel="0" collapsed="false">
      <c r="A8" s="12"/>
      <c r="B8" s="70" t="str">
        <f aca="false">+'Division 2'!B8</f>
        <v>SCCC</v>
      </c>
      <c r="C8" s="15" t="n">
        <v>6</v>
      </c>
      <c r="D8" s="16" t="n">
        <f aca="false">+IF(C8="","",9-C8)</f>
        <v>3</v>
      </c>
      <c r="E8" s="15" t="n">
        <v>6</v>
      </c>
      <c r="F8" s="16" t="n">
        <f aca="false">+IF(E8="","",9-E8)</f>
        <v>3</v>
      </c>
      <c r="G8" s="15" t="n">
        <v>2</v>
      </c>
      <c r="H8" s="16" t="n">
        <f aca="false">+IF(G8="","",9-G8)</f>
        <v>7</v>
      </c>
      <c r="I8" s="15" t="n">
        <v>4</v>
      </c>
      <c r="J8" s="16" t="n">
        <f aca="false">+IF(I8="","",9-I8)</f>
        <v>5</v>
      </c>
      <c r="K8" s="25" t="n">
        <v>7</v>
      </c>
      <c r="L8" s="16" t="n">
        <f aca="false">+IF(K8="","",9-K8)</f>
        <v>2</v>
      </c>
      <c r="M8" s="26"/>
      <c r="N8" s="26"/>
      <c r="O8" s="15"/>
      <c r="P8" s="16" t="str">
        <f aca="false">+IF(O8="","",9-O8)</f>
        <v/>
      </c>
      <c r="Q8" s="15"/>
      <c r="R8" s="16" t="str">
        <f aca="false">+IF(Q8="","",9-Q8)</f>
        <v/>
      </c>
      <c r="S8" s="17"/>
      <c r="T8" s="17"/>
      <c r="U8" s="17"/>
      <c r="V8" s="10" t="str">
        <f aca="false">+B8</f>
        <v>SCCC</v>
      </c>
      <c r="W8" s="11" t="n">
        <f aca="false">+'Division 2'!W8+COUNTIF($BS$3:$CH$10,V8)</f>
        <v>20</v>
      </c>
      <c r="X8" s="11" t="n">
        <f aca="false">+'Division 2'!X8+COUNTIF($BA$3:$BO$10,V8)</f>
        <v>12</v>
      </c>
      <c r="Y8" s="11" t="n">
        <f aca="false">+W8-X8</f>
        <v>8</v>
      </c>
      <c r="Z8" s="11" t="n">
        <f aca="false">+X8*2</f>
        <v>24</v>
      </c>
      <c r="AA8" s="18" t="n">
        <f aca="false">+'Division 2'!AA8+(C8+E8+G8+I8+K8+M8+O8+Q8)+SUM(N3:N10)</f>
        <v>104</v>
      </c>
      <c r="AB8" s="19" t="n">
        <f aca="false">+Z8+AA8</f>
        <v>128</v>
      </c>
      <c r="AC8" s="20" t="n">
        <f aca="false">+AB8+0.03</f>
        <v>128.03</v>
      </c>
      <c r="AD8" s="1" t="n">
        <f aca="false">RANK(AC8,$AC$3:$AC$10,0)</f>
        <v>1</v>
      </c>
      <c r="AH8" s="11" t="str">
        <f aca="false">+IF(C8&gt;4,$B8,C$2)</f>
        <v>SCCC</v>
      </c>
      <c r="AI8" s="11"/>
      <c r="AJ8" s="11" t="str">
        <f aca="false">+IF(E8&gt;4,$B8,E$2)</f>
        <v>SCCC</v>
      </c>
      <c r="AK8" s="11"/>
      <c r="AL8" s="11" t="str">
        <f aca="false">+IF(G8&gt;4,$B8,G$2)</f>
        <v>Kitch</v>
      </c>
      <c r="AM8" s="11"/>
      <c r="AN8" s="11" t="str">
        <f aca="false">+IF(I8&gt;4,$B8,I$2)</f>
        <v>PBCC</v>
      </c>
      <c r="AO8" s="11"/>
      <c r="AP8" s="11" t="str">
        <f aca="false">+IF(K8&gt;4,$B8,K$2)</f>
        <v>SCCC</v>
      </c>
      <c r="AQ8" s="11"/>
      <c r="AR8" s="11" t="str">
        <f aca="false">+IF(M8&gt;4,$B8,M$2)</f>
        <v>SCCC</v>
      </c>
      <c r="AS8" s="11"/>
      <c r="AT8" s="11" t="n">
        <f aca="false">+IF(O8&gt;4,$B8,O$2)</f>
        <v>0</v>
      </c>
      <c r="AU8" s="11"/>
      <c r="AV8" s="11" t="n">
        <f aca="false">+IF(Q8&gt;4,$B8,Q$2)</f>
        <v>0</v>
      </c>
      <c r="AW8" s="2"/>
      <c r="AX8" s="2"/>
      <c r="AY8" s="2"/>
      <c r="AZ8" s="2"/>
      <c r="BA8" s="11" t="str">
        <f aca="false">IF(C8="","",AH8)</f>
        <v>SCCC</v>
      </c>
      <c r="BB8" s="11"/>
      <c r="BC8" s="11" t="str">
        <f aca="false">IF(E8="","",AJ8)</f>
        <v>SCCC</v>
      </c>
      <c r="BD8" s="11"/>
      <c r="BE8" s="11" t="str">
        <f aca="false">IF(G8="","",AL8)</f>
        <v>Kitch</v>
      </c>
      <c r="BF8" s="11"/>
      <c r="BG8" s="11" t="str">
        <f aca="false">IF(I8="","",AN8)</f>
        <v>PBCC</v>
      </c>
      <c r="BH8" s="11"/>
      <c r="BI8" s="11" t="str">
        <f aca="false">IF(K8="","",AP8)</f>
        <v>SCCC</v>
      </c>
      <c r="BJ8" s="11"/>
      <c r="BK8" s="11" t="str">
        <f aca="false">IF(M8="","",AR8)</f>
        <v/>
      </c>
      <c r="BL8" s="11"/>
      <c r="BM8" s="11" t="str">
        <f aca="false">IF(O8="","",AT8)</f>
        <v/>
      </c>
      <c r="BN8" s="11"/>
      <c r="BO8" s="11" t="str">
        <f aca="false">IF(Q8="","",AV8)</f>
        <v/>
      </c>
      <c r="BQ8" s="2"/>
      <c r="BS8" s="11" t="str">
        <f aca="false">+IF(C8="","",$B8)</f>
        <v>SCCC</v>
      </c>
      <c r="BT8" s="11" t="str">
        <f aca="false">+IF(D8="","",$C$2)</f>
        <v>Builders</v>
      </c>
      <c r="BU8" s="11" t="str">
        <f aca="false">+IF(E8="","",$B8)</f>
        <v>SCCC</v>
      </c>
      <c r="BV8" s="11" t="str">
        <f aca="false">+IF(F8="","",$E$2)</f>
        <v>Jokers</v>
      </c>
      <c r="BW8" s="11" t="str">
        <f aca="false">+IF(G8="","",$B8)</f>
        <v>SCCC</v>
      </c>
      <c r="BX8" s="11" t="str">
        <f aca="false">+IF(H8="","",$G$2)</f>
        <v>Kitch</v>
      </c>
      <c r="BY8" s="11" t="str">
        <f aca="false">+IF(I8="","",$B8)</f>
        <v>SCCC</v>
      </c>
      <c r="BZ8" s="11" t="str">
        <f aca="false">+IF(J8="","",$I$2)</f>
        <v>PBCC</v>
      </c>
      <c r="CA8" s="11" t="str">
        <f aca="false">+IF(K8="","",$B8)</f>
        <v>SCCC</v>
      </c>
      <c r="CB8" s="11" t="str">
        <f aca="false">+IF(L8="","",$K$2)</f>
        <v>3HS</v>
      </c>
      <c r="CC8" s="11" t="str">
        <f aca="false">+IF(M8="","",$B8)</f>
        <v/>
      </c>
      <c r="CD8" s="11" t="str">
        <f aca="false">+IF(N8="","",$M$2)</f>
        <v/>
      </c>
      <c r="CE8" s="11" t="str">
        <f aca="false">+IF(O8="","",$B8)</f>
        <v/>
      </c>
      <c r="CF8" s="11" t="str">
        <f aca="false">+IF(P8="","",$O$2)</f>
        <v/>
      </c>
      <c r="CG8" s="11" t="str">
        <f aca="false">+IF(Q8="","",$B8)</f>
        <v/>
      </c>
      <c r="CH8" s="11" t="str">
        <f aca="false">+IF(R8="","",$Q$2)</f>
        <v/>
      </c>
    </row>
    <row r="9" customFormat="false" ht="20.1" hidden="true" customHeight="true" outlineLevel="0" collapsed="false">
      <c r="A9" s="12"/>
      <c r="B9" s="21"/>
      <c r="C9" s="15"/>
      <c r="D9" s="16" t="str">
        <f aca="false">+IF(C9="","",9-C9)</f>
        <v/>
      </c>
      <c r="E9" s="15"/>
      <c r="F9" s="16" t="str">
        <f aca="false">+IF(E9="","",9-E9)</f>
        <v/>
      </c>
      <c r="G9" s="15"/>
      <c r="H9" s="16" t="str">
        <f aca="false">+IF(G9="","",9-G9)</f>
        <v/>
      </c>
      <c r="I9" s="15"/>
      <c r="J9" s="16" t="str">
        <f aca="false">+IF(I9="","",9-I9)</f>
        <v/>
      </c>
      <c r="K9" s="28"/>
      <c r="L9" s="16" t="str">
        <f aca="false">+IF(K9="","",9-K9)</f>
        <v/>
      </c>
      <c r="M9" s="29"/>
      <c r="N9" s="16" t="str">
        <f aca="false">+IF(M9="","",9-M9)</f>
        <v/>
      </c>
      <c r="O9" s="30"/>
      <c r="P9" s="23"/>
      <c r="Q9" s="31"/>
      <c r="R9" s="16" t="str">
        <f aca="false">+IF(Q9="","",9-Q9)</f>
        <v/>
      </c>
      <c r="S9" s="17"/>
      <c r="T9" s="17"/>
      <c r="U9" s="17"/>
      <c r="V9" s="10" t="n">
        <f aca="false">+B9</f>
        <v>0</v>
      </c>
      <c r="W9" s="11" t="n">
        <f aca="false">+'Division 2'!W9+COUNTIF($BS$3:$CH$10,V9)</f>
        <v>0</v>
      </c>
      <c r="X9" s="11" t="n">
        <f aca="false">+'Division 2'!X9+COUNTIF($BA$3:$BO$10,V9)</f>
        <v>0</v>
      </c>
      <c r="Y9" s="11" t="n">
        <f aca="false">+W9-X9</f>
        <v>0</v>
      </c>
      <c r="Z9" s="11" t="n">
        <f aca="false">+X9*2</f>
        <v>0</v>
      </c>
      <c r="AA9" s="18" t="n">
        <f aca="false">+'Division 2'!AA9+(C9+E9+G9+I9+K9+M9+O9+Q9)+SUM(P3:P10)</f>
        <v>0</v>
      </c>
      <c r="AB9" s="19" t="n">
        <f aca="false">+Z9+AA9</f>
        <v>0</v>
      </c>
      <c r="AC9" s="20" t="n">
        <f aca="false">+AB9+0.02</f>
        <v>0.02</v>
      </c>
      <c r="AD9" s="1" t="n">
        <f aca="false">RANK(AC9,$AC$3:$AC$10,0)</f>
        <v>7</v>
      </c>
      <c r="AH9" s="11" t="str">
        <f aca="false">+IF(C9&gt;4,$B9,C$2)</f>
        <v>Builders</v>
      </c>
      <c r="AI9" s="11"/>
      <c r="AJ9" s="11" t="str">
        <f aca="false">+IF(E9&gt;4,$B9,E$2)</f>
        <v>Jokers</v>
      </c>
      <c r="AK9" s="11"/>
      <c r="AL9" s="11" t="str">
        <f aca="false">+IF(G9&gt;4,$B9,G$2)</f>
        <v>Kitch</v>
      </c>
      <c r="AM9" s="11"/>
      <c r="AN9" s="11" t="str">
        <f aca="false">+IF(I9&gt;4,$B9,I$2)</f>
        <v>PBCC</v>
      </c>
      <c r="AO9" s="11"/>
      <c r="AP9" s="11" t="str">
        <f aca="false">+IF(K9&gt;4,$B9,K$2)</f>
        <v>3HS</v>
      </c>
      <c r="AQ9" s="11"/>
      <c r="AR9" s="11" t="str">
        <f aca="false">+IF(M9&gt;4,$B9,M$2)</f>
        <v>SCCC</v>
      </c>
      <c r="AS9" s="11"/>
      <c r="AT9" s="11" t="n">
        <f aca="false">+IF(O9&gt;4,$B9,O$2)</f>
        <v>0</v>
      </c>
      <c r="AU9" s="11"/>
      <c r="AV9" s="11" t="n">
        <f aca="false">+IF(Q9&gt;4,$B9,Q$2)</f>
        <v>0</v>
      </c>
      <c r="AW9" s="2"/>
      <c r="AX9" s="2"/>
      <c r="AY9" s="2"/>
      <c r="AZ9" s="2"/>
      <c r="BA9" s="11" t="str">
        <f aca="false">IF(C9="","",AH9)</f>
        <v/>
      </c>
      <c r="BB9" s="11"/>
      <c r="BC9" s="11" t="str">
        <f aca="false">IF(E9="","",AJ9)</f>
        <v/>
      </c>
      <c r="BD9" s="11"/>
      <c r="BE9" s="11" t="str">
        <f aca="false">IF(G9="","",AL9)</f>
        <v/>
      </c>
      <c r="BF9" s="11"/>
      <c r="BG9" s="11" t="str">
        <f aca="false">IF(I9="","",AN9)</f>
        <v/>
      </c>
      <c r="BH9" s="11"/>
      <c r="BI9" s="11" t="str">
        <f aca="false">IF(K9="","",AP9)</f>
        <v/>
      </c>
      <c r="BJ9" s="11"/>
      <c r="BK9" s="11" t="str">
        <f aca="false">IF(M9="","",AR9)</f>
        <v/>
      </c>
      <c r="BL9" s="11"/>
      <c r="BM9" s="11" t="str">
        <f aca="false">IF(O9="","",AT9)</f>
        <v/>
      </c>
      <c r="BN9" s="11"/>
      <c r="BO9" s="11" t="str">
        <f aca="false">IF(Q9="","",AV9)</f>
        <v/>
      </c>
      <c r="BQ9" s="2"/>
      <c r="BS9" s="11" t="str">
        <f aca="false">+IF(C9="","",$B9)</f>
        <v/>
      </c>
      <c r="BT9" s="11" t="str">
        <f aca="false">+IF(D9="","",$C$2)</f>
        <v/>
      </c>
      <c r="BU9" s="11" t="str">
        <f aca="false">+IF(E9="","",$B9)</f>
        <v/>
      </c>
      <c r="BV9" s="11" t="str">
        <f aca="false">+IF(F9="","",$E$2)</f>
        <v/>
      </c>
      <c r="BW9" s="11" t="str">
        <f aca="false">+IF(G9="","",$B9)</f>
        <v/>
      </c>
      <c r="BX9" s="11" t="str">
        <f aca="false">+IF(H9="","",$G$2)</f>
        <v/>
      </c>
      <c r="BY9" s="11" t="str">
        <f aca="false">+IF(I9="","",$B9)</f>
        <v/>
      </c>
      <c r="BZ9" s="11" t="str">
        <f aca="false">+IF(J9="","",$I$2)</f>
        <v/>
      </c>
      <c r="CA9" s="11" t="str">
        <f aca="false">+IF(K9="","",$B9)</f>
        <v/>
      </c>
      <c r="CB9" s="11" t="str">
        <f aca="false">+IF(L9="","",$K$2)</f>
        <v/>
      </c>
      <c r="CC9" s="11" t="str">
        <f aca="false">+IF(M9="","",$B9)</f>
        <v/>
      </c>
      <c r="CD9" s="11" t="str">
        <f aca="false">+IF(N9="","",$M$2)</f>
        <v/>
      </c>
      <c r="CE9" s="11" t="str">
        <f aca="false">+IF(O9="","",$B9)</f>
        <v/>
      </c>
      <c r="CF9" s="11" t="str">
        <f aca="false">+IF(P9="","",$O$2)</f>
        <v/>
      </c>
      <c r="CG9" s="11" t="str">
        <f aca="false">+IF(Q9="","",$B9)</f>
        <v/>
      </c>
      <c r="CH9" s="11" t="str">
        <f aca="false">+IF(R9="","",$Q$2)</f>
        <v/>
      </c>
    </row>
    <row r="10" s="38" customFormat="true" ht="20.1" hidden="true" customHeight="true" outlineLevel="0" collapsed="false">
      <c r="A10" s="12"/>
      <c r="B10" s="21"/>
      <c r="C10" s="15"/>
      <c r="D10" s="16" t="str">
        <f aca="false">+IF(C10="","",9-C10)</f>
        <v/>
      </c>
      <c r="E10" s="15"/>
      <c r="F10" s="16" t="str">
        <f aca="false">+IF(E10="","",9-E10)</f>
        <v/>
      </c>
      <c r="G10" s="15"/>
      <c r="H10" s="16" t="str">
        <f aca="false">+IF(G10="","",9-G10)</f>
        <v/>
      </c>
      <c r="I10" s="15"/>
      <c r="J10" s="16" t="str">
        <f aca="false">+IF(I10="","",9-I10)</f>
        <v/>
      </c>
      <c r="K10" s="15"/>
      <c r="L10" s="16" t="str">
        <f aca="false">+IF(K10="","",9-K10)</f>
        <v/>
      </c>
      <c r="M10" s="28"/>
      <c r="N10" s="16" t="str">
        <f aca="false">+IF(M10="","",9-M10)</f>
        <v/>
      </c>
      <c r="O10" s="33"/>
      <c r="P10" s="16" t="str">
        <f aca="false">+IF(O10="","",9-O10)</f>
        <v/>
      </c>
      <c r="Q10" s="34"/>
      <c r="R10" s="35"/>
      <c r="S10" s="17"/>
      <c r="T10" s="17"/>
      <c r="U10" s="17"/>
      <c r="V10" s="10" t="n">
        <f aca="false">+B10</f>
        <v>0</v>
      </c>
      <c r="W10" s="11" t="n">
        <f aca="false">+'Division 2'!W10+COUNTIF($BS$3:$CH$10,V10)</f>
        <v>0</v>
      </c>
      <c r="X10" s="11" t="n">
        <f aca="false">+'Division 2'!X10+COUNTIF($BA$3:$BO$10,V10)</f>
        <v>0</v>
      </c>
      <c r="Y10" s="11" t="n">
        <f aca="false">+W10-X10</f>
        <v>0</v>
      </c>
      <c r="Z10" s="11" t="n">
        <f aca="false">+X10*2</f>
        <v>0</v>
      </c>
      <c r="AA10" s="18" t="n">
        <f aca="false">+'Division 2'!W10+(C10+E10+G10+I10+K10+M10+O10+Q10)+SUM(R3:R10)</f>
        <v>0</v>
      </c>
      <c r="AB10" s="19" t="n">
        <f aca="false">+Z10+AA10</f>
        <v>0</v>
      </c>
      <c r="AC10" s="36" t="n">
        <f aca="false">+AB10+0.0001</f>
        <v>0.0001</v>
      </c>
      <c r="AD10" s="2" t="n">
        <f aca="false">RANK(AC10,$AC$3:$AC$10,0)</f>
        <v>8</v>
      </c>
      <c r="AE10" s="2"/>
      <c r="AF10" s="37"/>
      <c r="AG10" s="37"/>
      <c r="AH10" s="11" t="str">
        <f aca="false">+IF(C10&gt;4,$B10,C$2)</f>
        <v>Builders</v>
      </c>
      <c r="AI10" s="11"/>
      <c r="AJ10" s="11" t="str">
        <f aca="false">+IF(E10&gt;4,$B10,E$2)</f>
        <v>Jokers</v>
      </c>
      <c r="AK10" s="11"/>
      <c r="AL10" s="11" t="str">
        <f aca="false">+IF(G10&gt;4,$B10,G$2)</f>
        <v>Kitch</v>
      </c>
      <c r="AM10" s="11"/>
      <c r="AN10" s="11" t="str">
        <f aca="false">+IF(I10&gt;4,$B10,I$2)</f>
        <v>PBCC</v>
      </c>
      <c r="AO10" s="11"/>
      <c r="AP10" s="11" t="str">
        <f aca="false">+IF(K10&gt;4,$B10,K$2)</f>
        <v>3HS</v>
      </c>
      <c r="AQ10" s="11"/>
      <c r="AR10" s="11" t="str">
        <f aca="false">+IF(M10&gt;4,$B10,M$2)</f>
        <v>SCCC</v>
      </c>
      <c r="AS10" s="11"/>
      <c r="AT10" s="11" t="n">
        <f aca="false">+IF(O10&gt;4,$B10,O$2)</f>
        <v>0</v>
      </c>
      <c r="AU10" s="11"/>
      <c r="AV10" s="11" t="n">
        <f aca="false">+IF(Q10&gt;4,$B10,Q$2)</f>
        <v>0</v>
      </c>
      <c r="AW10" s="2"/>
      <c r="AX10" s="2"/>
      <c r="AY10" s="2"/>
      <c r="AZ10" s="37"/>
      <c r="BA10" s="11" t="str">
        <f aca="false">IF(C10="","",AH10)</f>
        <v/>
      </c>
      <c r="BB10" s="11"/>
      <c r="BC10" s="11" t="str">
        <f aca="false">IF(E10="","",AJ10)</f>
        <v/>
      </c>
      <c r="BD10" s="11"/>
      <c r="BE10" s="11" t="str">
        <f aca="false">IF(G10="","",AL10)</f>
        <v/>
      </c>
      <c r="BF10" s="11"/>
      <c r="BG10" s="11" t="str">
        <f aca="false">IF(I10="","",AN10)</f>
        <v/>
      </c>
      <c r="BH10" s="11"/>
      <c r="BI10" s="11" t="str">
        <f aca="false">IF(K10="","",AP10)</f>
        <v/>
      </c>
      <c r="BJ10" s="11"/>
      <c r="BK10" s="11" t="str">
        <f aca="false">IF(M10="","",AR10)</f>
        <v/>
      </c>
      <c r="BL10" s="11"/>
      <c r="BM10" s="11" t="str">
        <f aca="false">IF(O10="","",AT10)</f>
        <v/>
      </c>
      <c r="BN10" s="11"/>
      <c r="BO10" s="11" t="str">
        <f aca="false">IF(Q10="","",AV10)</f>
        <v/>
      </c>
      <c r="BP10" s="2"/>
      <c r="BQ10" s="2"/>
      <c r="BR10" s="37"/>
      <c r="BS10" s="11" t="str">
        <f aca="false">+IF(C10="","",$B10)</f>
        <v/>
      </c>
      <c r="BT10" s="11" t="str">
        <f aca="false">+IF(D10="","",$C$2)</f>
        <v/>
      </c>
      <c r="BU10" s="11" t="str">
        <f aca="false">+IF(E10="","",$B10)</f>
        <v/>
      </c>
      <c r="BV10" s="11" t="str">
        <f aca="false">+IF(F10="","",$E$2)</f>
        <v/>
      </c>
      <c r="BW10" s="11" t="str">
        <f aca="false">+IF(G10="","",$B10)</f>
        <v/>
      </c>
      <c r="BX10" s="11" t="str">
        <f aca="false">+IF(H10="","",$G$2)</f>
        <v/>
      </c>
      <c r="BY10" s="11" t="str">
        <f aca="false">+IF(I10="","",$B10)</f>
        <v/>
      </c>
      <c r="BZ10" s="11" t="str">
        <f aca="false">+IF(J10="","",$I$2)</f>
        <v/>
      </c>
      <c r="CA10" s="11" t="str">
        <f aca="false">+IF(K10="","",$B10)</f>
        <v/>
      </c>
      <c r="CB10" s="11" t="str">
        <f aca="false">+IF(L10="","",$K$2)</f>
        <v/>
      </c>
      <c r="CC10" s="11" t="str">
        <f aca="false">+IF(M10="","",$B10)</f>
        <v/>
      </c>
      <c r="CD10" s="11" t="str">
        <f aca="false">+IF(N10="","",$M$2)</f>
        <v/>
      </c>
      <c r="CE10" s="11" t="str">
        <f aca="false">+IF(O10="","",$B10)</f>
        <v/>
      </c>
      <c r="CF10" s="11" t="str">
        <f aca="false">+IF(P10="","",$O$2)</f>
        <v/>
      </c>
      <c r="CG10" s="11" t="str">
        <f aca="false">+IF(Q10="","",$B10)</f>
        <v/>
      </c>
      <c r="CH10" s="11" t="str">
        <f aca="false">+IF(R10="","",$Q$2)</f>
        <v/>
      </c>
      <c r="CI10" s="37"/>
      <c r="CJ10" s="37"/>
    </row>
    <row r="11" s="38" customFormat="true" ht="17.25" hidden="false" customHeight="false" outlineLevel="0" collapsed="false">
      <c r="B11" s="40"/>
      <c r="S11" s="37"/>
      <c r="T11" s="37"/>
      <c r="U11" s="37"/>
      <c r="AD11" s="1"/>
      <c r="AE11" s="1"/>
      <c r="BB11" s="1" t="str">
        <f aca="false">IF(C11="","",AI11)</f>
        <v/>
      </c>
      <c r="BC11" s="1"/>
      <c r="BD11" s="1" t="str">
        <f aca="false">IF(E11="","",AK11)</f>
        <v/>
      </c>
      <c r="BE11" s="1"/>
      <c r="BF11" s="1" t="str">
        <f aca="false">IF(G11="","",AM11)</f>
        <v/>
      </c>
      <c r="BG11" s="1"/>
      <c r="BH11" s="1" t="str">
        <f aca="false">IF(I11="","",AO11)</f>
        <v/>
      </c>
      <c r="BI11" s="1"/>
      <c r="BJ11" s="1" t="str">
        <f aca="false">IF(K11="","",AQ11)</f>
        <v/>
      </c>
      <c r="BK11" s="1"/>
      <c r="BL11" s="1" t="str">
        <f aca="false">IF(M11="","",AS11)</f>
        <v/>
      </c>
      <c r="BM11" s="1"/>
      <c r="BN11" s="1"/>
      <c r="BO11" s="2"/>
      <c r="BP11" s="2"/>
      <c r="BQ11" s="1"/>
      <c r="BR11" s="1"/>
    </row>
    <row r="12" s="38" customFormat="true" ht="17" hidden="false" customHeight="false" outlineLevel="0" collapsed="false">
      <c r="B12" s="42" t="s">
        <v>18</v>
      </c>
      <c r="C12" s="1"/>
      <c r="D12" s="1"/>
      <c r="F12" s="43" t="s">
        <v>35</v>
      </c>
      <c r="G12" s="43"/>
      <c r="H12" s="43"/>
      <c r="N12" s="44" t="s">
        <v>20</v>
      </c>
      <c r="O12" s="45"/>
      <c r="P12" s="46"/>
      <c r="Q12" s="37"/>
      <c r="S12" s="37"/>
      <c r="T12" s="37"/>
      <c r="U12" s="37"/>
      <c r="BB12" s="1" t="str">
        <f aca="false">IF(C12="","",AI12)</f>
        <v/>
      </c>
      <c r="BC12" s="1" t="str">
        <f aca="false">IF(D12="","",AJ12)</f>
        <v/>
      </c>
      <c r="BD12" s="1" t="str">
        <f aca="false">IF(E12="","",AK12)</f>
        <v/>
      </c>
      <c r="BE12" s="1"/>
      <c r="BF12" s="1" t="str">
        <f aca="false">IF(G12="","",AM12)</f>
        <v/>
      </c>
      <c r="BG12" s="1"/>
      <c r="BH12" s="1" t="str">
        <f aca="false">IF(I12="","",AO12)</f>
        <v/>
      </c>
      <c r="BI12" s="1"/>
      <c r="BJ12" s="1" t="str">
        <f aca="false">IF(K12="","",AQ12)</f>
        <v/>
      </c>
      <c r="BK12" s="1"/>
      <c r="BL12" s="1" t="str">
        <f aca="false">IF(M12="","",AS12)</f>
        <v/>
      </c>
      <c r="BM12" s="1"/>
      <c r="BN12" s="1"/>
      <c r="BO12" s="2"/>
      <c r="BP12" s="2"/>
      <c r="BQ12" s="1"/>
      <c r="BR12" s="1"/>
    </row>
    <row r="13" s="38" customFormat="true" ht="15" hidden="false" customHeight="false" outlineLevel="0" collapsed="false">
      <c r="B13" s="47" t="s">
        <v>21</v>
      </c>
      <c r="C13" s="1"/>
      <c r="D13" s="1"/>
      <c r="N13" s="48" t="n">
        <v>45376</v>
      </c>
      <c r="O13" s="48"/>
      <c r="P13" s="48"/>
      <c r="Q13" s="37"/>
      <c r="S13" s="37"/>
      <c r="T13" s="37"/>
      <c r="U13" s="37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BB13" s="1" t="str">
        <f aca="false">IF(C13="","",AI13)</f>
        <v/>
      </c>
      <c r="BC13" s="1" t="str">
        <f aca="false">IF(D13="","",AJ13)</f>
        <v/>
      </c>
      <c r="BD13" s="1" t="str">
        <f aca="false">IF(E13="","",AK13)</f>
        <v/>
      </c>
      <c r="BE13" s="1"/>
      <c r="BF13" s="1" t="str">
        <f aca="false">IF(G13="","",AM13)</f>
        <v/>
      </c>
      <c r="BG13" s="1"/>
      <c r="BH13" s="1" t="str">
        <f aca="false">IF(I13="","",AO13)</f>
        <v/>
      </c>
      <c r="BI13" s="1"/>
      <c r="BJ13" s="1" t="str">
        <f aca="false">IF(K13="","",AQ13)</f>
        <v/>
      </c>
      <c r="BK13" s="1"/>
      <c r="BL13" s="1" t="str">
        <f aca="false">IF(M13="","",AS13)</f>
        <v/>
      </c>
      <c r="BM13" s="1"/>
      <c r="BN13" s="1"/>
      <c r="BO13" s="2"/>
      <c r="BP13" s="2"/>
      <c r="BQ13" s="1"/>
      <c r="BR13" s="1"/>
      <c r="EE13" s="72"/>
    </row>
    <row r="14" s="38" customFormat="true" ht="15" hidden="false" customHeight="false" outlineLevel="0" collapsed="false">
      <c r="N14" s="49"/>
      <c r="O14" s="50"/>
      <c r="P14" s="50"/>
      <c r="Q14" s="50"/>
      <c r="R14" s="50"/>
      <c r="S14" s="50"/>
      <c r="T14" s="50"/>
      <c r="U14" s="37"/>
      <c r="V14" s="9" t="n">
        <v>1</v>
      </c>
      <c r="W14" s="9" t="str">
        <f aca="false">IF($AD$3=$V14,$V3,"")</f>
        <v/>
      </c>
      <c r="X14" s="9" t="str">
        <f aca="false">IF($AD$4=$V14,$V4,"")</f>
        <v/>
      </c>
      <c r="Y14" s="9" t="str">
        <f aca="false">IF($AD$5=$V14,$V5,"")</f>
        <v/>
      </c>
      <c r="Z14" s="9" t="str">
        <f aca="false">IF($AD$6=$V14,$V6,"")</f>
        <v/>
      </c>
      <c r="AA14" s="9" t="str">
        <f aca="false">IF($AD$7=$V14,$V7,"")</f>
        <v/>
      </c>
      <c r="AB14" s="9" t="str">
        <f aca="false">IF($AD$8=$V14,$V8,"")</f>
        <v>SCCC</v>
      </c>
      <c r="AC14" s="9" t="str">
        <f aca="false">IF($AD$9=$V14,$V9,"")</f>
        <v/>
      </c>
      <c r="AD14" s="9" t="str">
        <f aca="false">IF($AD$10=$V14,$V10,"")</f>
        <v/>
      </c>
      <c r="AE14" s="9" t="str">
        <f aca="false">+CONCATENATE(W14,X14,Y14,Z14,AA14,AB14,AC14,AD14)</f>
        <v>SCCC</v>
      </c>
      <c r="AF14" s="9"/>
      <c r="AG14" s="9"/>
      <c r="AH14" s="9"/>
      <c r="AI14" s="9"/>
      <c r="AJ14" s="9"/>
      <c r="BC14" s="1" t="str">
        <f aca="false">IF(D14="","",AJ14)</f>
        <v/>
      </c>
      <c r="BD14" s="1" t="str">
        <f aca="false">IF(E14="","",AK14)</f>
        <v/>
      </c>
      <c r="BE14" s="1" t="str">
        <f aca="false">IF(F14="","",AL14)</f>
        <v/>
      </c>
      <c r="BF14" s="1"/>
      <c r="BG14" s="1" t="str">
        <f aca="false">IF(H14="","",AN14)</f>
        <v/>
      </c>
      <c r="BH14" s="1"/>
      <c r="BI14" s="1" t="str">
        <f aca="false">IF(J14="","",AP14)</f>
        <v/>
      </c>
      <c r="BJ14" s="1"/>
      <c r="BK14" s="1" t="str">
        <f aca="false">IF(L14="","",AR14)</f>
        <v/>
      </c>
      <c r="BL14" s="1"/>
      <c r="BM14" s="1" t="str">
        <f aca="false">IF(N14="","",AT14)</f>
        <v/>
      </c>
      <c r="BN14" s="1"/>
      <c r="BO14" s="1"/>
      <c r="BP14" s="2"/>
      <c r="BQ14" s="2"/>
      <c r="BR14" s="1"/>
      <c r="BS14" s="1"/>
      <c r="EE14" s="27"/>
    </row>
    <row r="15" s="38" customFormat="true" ht="17.25" hidden="false" customHeight="true" outlineLevel="0" collapsed="false">
      <c r="A15" s="51" t="s">
        <v>36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  <c r="R15" s="50"/>
      <c r="S15" s="50"/>
      <c r="T15" s="50"/>
      <c r="U15" s="37"/>
      <c r="V15" s="9" t="n">
        <v>2</v>
      </c>
      <c r="W15" s="9" t="str">
        <f aca="false">IF($AD3=$V15,$V3,"")</f>
        <v/>
      </c>
      <c r="X15" s="9" t="str">
        <f aca="false">IF($AD4=$V15,$V4,"")</f>
        <v/>
      </c>
      <c r="Y15" s="9" t="str">
        <f aca="false">IF($AD5=$V15,$V5,"")</f>
        <v/>
      </c>
      <c r="Z15" s="9" t="str">
        <f aca="false">IF($AD6=$V15,$V6,"")</f>
        <v>PBCC</v>
      </c>
      <c r="AA15" s="9" t="str">
        <f aca="false">IF($AD7=$V15,$V7,"")</f>
        <v/>
      </c>
      <c r="AB15" s="9" t="str">
        <f aca="false">IF($AD8=$V15,$V8,"")</f>
        <v/>
      </c>
      <c r="AC15" s="9" t="str">
        <f aca="false">IF($AD9=$V15,$V9,"")</f>
        <v/>
      </c>
      <c r="AD15" s="9" t="str">
        <f aca="false">IF($AD10=$V15,$V10,"")</f>
        <v/>
      </c>
      <c r="AE15" s="9" t="str">
        <f aca="false">+CONCATENATE(W15,X15,Y15,Z15,AA15,AB15,AC15,AD15)</f>
        <v>PBCC</v>
      </c>
      <c r="AF15" s="9"/>
      <c r="AG15" s="9"/>
      <c r="AH15" s="9"/>
      <c r="AI15" s="9"/>
      <c r="AJ15" s="9"/>
      <c r="BP15" s="37"/>
      <c r="BQ15" s="37"/>
      <c r="EE15" s="27"/>
      <c r="GD15" s="53"/>
    </row>
    <row r="16" s="38" customFormat="true" ht="17.25" hidden="false" customHeight="false" outlineLevel="0" collapsed="false">
      <c r="A16" s="51"/>
      <c r="B16" s="51"/>
      <c r="C16" s="73" t="s">
        <v>2</v>
      </c>
      <c r="D16" s="73"/>
      <c r="E16" s="74" t="s">
        <v>23</v>
      </c>
      <c r="F16" s="74"/>
      <c r="G16" s="74" t="s">
        <v>4</v>
      </c>
      <c r="H16" s="74"/>
      <c r="I16" s="75" t="s">
        <v>24</v>
      </c>
      <c r="J16" s="75"/>
      <c r="K16" s="76" t="s">
        <v>25</v>
      </c>
      <c r="L16" s="76"/>
      <c r="M16" s="77" t="s">
        <v>26</v>
      </c>
      <c r="N16" s="77"/>
      <c r="O16" s="78" t="s">
        <v>7</v>
      </c>
      <c r="P16" s="78"/>
      <c r="Q16" s="2"/>
      <c r="R16" s="1"/>
      <c r="S16" s="2"/>
      <c r="T16" s="2"/>
      <c r="U16" s="37"/>
      <c r="V16" s="9" t="n">
        <v>3</v>
      </c>
      <c r="W16" s="9" t="str">
        <f aca="false">IF($AD3=$V16,$V3,"")</f>
        <v/>
      </c>
      <c r="X16" s="9" t="str">
        <f aca="false">IF($AD4=$V16,$V4,"")</f>
        <v/>
      </c>
      <c r="Y16" s="9" t="str">
        <f aca="false">IF($AD5=$V16,$V5,"")</f>
        <v>Kitch</v>
      </c>
      <c r="Z16" s="9" t="str">
        <f aca="false">IF($AD6=$V16,$V6,"")</f>
        <v/>
      </c>
      <c r="AA16" s="9" t="str">
        <f aca="false">IF($AD7=$V16,$V7,"")</f>
        <v/>
      </c>
      <c r="AB16" s="9" t="str">
        <f aca="false">IF($AD8=$V16,$V8,"")</f>
        <v/>
      </c>
      <c r="AC16" s="9" t="str">
        <f aca="false">IF($AD9=$V16,$V9,"")</f>
        <v/>
      </c>
      <c r="AD16" s="9" t="str">
        <f aca="false">IF($AD10=$V16,$V10,"")</f>
        <v/>
      </c>
      <c r="AE16" s="9" t="str">
        <f aca="false">+CONCATENATE(W16,X16,Y16,Z16,AA16,AB16,AC16,AD16)</f>
        <v>Kitch</v>
      </c>
      <c r="AF16" s="9"/>
      <c r="AG16" s="9"/>
      <c r="AH16" s="9"/>
      <c r="AI16" s="9"/>
      <c r="AJ16" s="9"/>
      <c r="BP16" s="37"/>
      <c r="BQ16" s="37"/>
      <c r="GD16" s="53"/>
    </row>
    <row r="17" s="38" customFormat="true" ht="17.25" hidden="false" customHeight="false" outlineLevel="0" collapsed="false">
      <c r="A17" s="60" t="n">
        <v>1</v>
      </c>
      <c r="B17" s="82" t="str">
        <f aca="false">+AE14</f>
        <v>SCCC</v>
      </c>
      <c r="C17" s="80" t="n">
        <f aca="false">+AE23</f>
        <v>20</v>
      </c>
      <c r="D17" s="80"/>
      <c r="E17" s="80" t="n">
        <f aca="false">+AE33</f>
        <v>12</v>
      </c>
      <c r="F17" s="80"/>
      <c r="G17" s="80" t="n">
        <f aca="false">+C17-E17</f>
        <v>8</v>
      </c>
      <c r="H17" s="80"/>
      <c r="I17" s="80" t="n">
        <f aca="false">+AE43</f>
        <v>104</v>
      </c>
      <c r="J17" s="80"/>
      <c r="K17" s="80" t="n">
        <f aca="false">+C17*9-I17</f>
        <v>76</v>
      </c>
      <c r="L17" s="80"/>
      <c r="M17" s="80" t="n">
        <f aca="false">+I17-K17</f>
        <v>28</v>
      </c>
      <c r="N17" s="80"/>
      <c r="O17" s="80" t="n">
        <f aca="false">+E17*2+I17</f>
        <v>128</v>
      </c>
      <c r="P17" s="80"/>
      <c r="Q17" s="63"/>
      <c r="R17" s="1"/>
      <c r="S17" s="2"/>
      <c r="T17" s="2"/>
      <c r="U17" s="37"/>
      <c r="V17" s="9" t="n">
        <v>4</v>
      </c>
      <c r="W17" s="9" t="str">
        <f aca="false">IF($AD3=$V17,$V3,"")</f>
        <v/>
      </c>
      <c r="X17" s="9" t="str">
        <f aca="false">IF($AD4=$V17,$V4,"")</f>
        <v/>
      </c>
      <c r="Y17" s="9" t="str">
        <f aca="false">IF($AD5=$V17,$V5,"")</f>
        <v/>
      </c>
      <c r="Z17" s="9" t="str">
        <f aca="false">IF($AD6=$V17,$V6,"")</f>
        <v/>
      </c>
      <c r="AA17" s="9" t="str">
        <f aca="false">IF($AD7=$V17,$V7,"")</f>
        <v>3HS</v>
      </c>
      <c r="AB17" s="9" t="str">
        <f aca="false">IF($AD8=$V17,$V8,"")</f>
        <v/>
      </c>
      <c r="AC17" s="9" t="str">
        <f aca="false">IF($AD9=$V17,$V9,"")</f>
        <v/>
      </c>
      <c r="AD17" s="9" t="str">
        <f aca="false">IF($AD10=$V17,$V10,"")</f>
        <v/>
      </c>
      <c r="AE17" s="9" t="str">
        <f aca="false">+CONCATENATE(W17,X17,Y17,Z17,AA17,AB17,AC17,AD17)</f>
        <v>3HS</v>
      </c>
      <c r="AF17" s="9"/>
      <c r="AG17" s="9"/>
      <c r="AH17" s="9"/>
      <c r="AI17" s="9"/>
      <c r="AJ17" s="9"/>
      <c r="BP17" s="37"/>
      <c r="BQ17" s="37"/>
      <c r="GD17" s="53"/>
    </row>
    <row r="18" customFormat="false" ht="17.25" hidden="false" customHeight="false" outlineLevel="0" collapsed="false">
      <c r="A18" s="60" t="n">
        <v>2</v>
      </c>
      <c r="B18" s="82" t="str">
        <f aca="false">+AE15</f>
        <v>PBCC</v>
      </c>
      <c r="C18" s="80" t="n">
        <f aca="false">+AE24</f>
        <v>20</v>
      </c>
      <c r="D18" s="80"/>
      <c r="E18" s="80" t="n">
        <f aca="false">+AE34</f>
        <v>14</v>
      </c>
      <c r="F18" s="80"/>
      <c r="G18" s="80" t="n">
        <f aca="false">+C18-E18</f>
        <v>6</v>
      </c>
      <c r="H18" s="80"/>
      <c r="I18" s="80" t="n">
        <f aca="false">+AE44</f>
        <v>99</v>
      </c>
      <c r="J18" s="80"/>
      <c r="K18" s="80" t="n">
        <f aca="false">+C18*9-I18</f>
        <v>81</v>
      </c>
      <c r="L18" s="80"/>
      <c r="M18" s="80" t="n">
        <f aca="false">+I18-K18</f>
        <v>18</v>
      </c>
      <c r="N18" s="80"/>
      <c r="O18" s="80" t="n">
        <f aca="false">+E18*2+I18</f>
        <v>127</v>
      </c>
      <c r="P18" s="80"/>
      <c r="Q18" s="63"/>
      <c r="U18" s="37"/>
      <c r="V18" s="9" t="n">
        <v>5</v>
      </c>
      <c r="W18" s="9" t="str">
        <f aca="false">IF($AD3=$V18,$V3,"")</f>
        <v/>
      </c>
      <c r="X18" s="9" t="str">
        <f aca="false">IF($AD4=$V18,$V4,"")</f>
        <v>Jokers</v>
      </c>
      <c r="Y18" s="9" t="str">
        <f aca="false">IF($AD5=$V18,$V5,"")</f>
        <v/>
      </c>
      <c r="Z18" s="9" t="str">
        <f aca="false">IF($AD6=$V18,$V6,"")</f>
        <v/>
      </c>
      <c r="AA18" s="9" t="str">
        <f aca="false">IF($AD7=$V18,$V7,"")</f>
        <v/>
      </c>
      <c r="AB18" s="9" t="str">
        <f aca="false">IF($AD8=$V18,$V8,"")</f>
        <v/>
      </c>
      <c r="AC18" s="9" t="str">
        <f aca="false">IF($AD9=$V18,$V9,"")</f>
        <v/>
      </c>
      <c r="AD18" s="9" t="str">
        <f aca="false">IF($AD10=$V18,$V10,"")</f>
        <v/>
      </c>
      <c r="AE18" s="9" t="str">
        <f aca="false">+CONCATENATE(W18,X18,Y18,Z18,AA18,AB18,AC18,AD18)</f>
        <v>Jokers</v>
      </c>
      <c r="AF18" s="9"/>
      <c r="AG18" s="9"/>
      <c r="AH18" s="9"/>
      <c r="AI18" s="9"/>
      <c r="AJ18" s="9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7"/>
      <c r="BQ18" s="37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1"/>
    </row>
    <row r="19" customFormat="false" ht="17.25" hidden="false" customHeight="false" outlineLevel="0" collapsed="false">
      <c r="A19" s="64" t="n">
        <v>3</v>
      </c>
      <c r="B19" s="82" t="str">
        <f aca="false">+AE16</f>
        <v>Kitch</v>
      </c>
      <c r="C19" s="62" t="n">
        <f aca="false">+AE25</f>
        <v>20</v>
      </c>
      <c r="D19" s="62"/>
      <c r="E19" s="62" t="n">
        <f aca="false">+AE35</f>
        <v>12</v>
      </c>
      <c r="F19" s="62"/>
      <c r="G19" s="62" t="n">
        <f aca="false">+C19-E19</f>
        <v>8</v>
      </c>
      <c r="H19" s="62"/>
      <c r="I19" s="62" t="n">
        <f aca="false">+AE45</f>
        <v>96</v>
      </c>
      <c r="J19" s="62"/>
      <c r="K19" s="62" t="n">
        <f aca="false">+C19*9-I19</f>
        <v>84</v>
      </c>
      <c r="L19" s="62"/>
      <c r="M19" s="62" t="n">
        <f aca="false">+I19-K19</f>
        <v>12</v>
      </c>
      <c r="N19" s="62"/>
      <c r="O19" s="62" t="n">
        <f aca="false">+E19*2+I19</f>
        <v>120</v>
      </c>
      <c r="P19" s="62"/>
      <c r="Q19" s="63"/>
      <c r="V19" s="9" t="n">
        <v>6</v>
      </c>
      <c r="W19" s="9" t="str">
        <f aca="false">IF($AD3=$V19,$V3,"")</f>
        <v>Builders</v>
      </c>
      <c r="X19" s="9" t="str">
        <f aca="false">IF($AD4=$V19,$V4,"")</f>
        <v/>
      </c>
      <c r="Y19" s="9" t="str">
        <f aca="false">IF($AD5=$V19,$V5,"")</f>
        <v/>
      </c>
      <c r="Z19" s="9" t="str">
        <f aca="false">IF($AD6=$V19,$V6,"")</f>
        <v/>
      </c>
      <c r="AA19" s="9" t="str">
        <f aca="false">IF($AD7=$V19,$V7,"")</f>
        <v/>
      </c>
      <c r="AB19" s="9" t="str">
        <f aca="false">IF($AD8=$V19,$V8,"")</f>
        <v/>
      </c>
      <c r="AC19" s="9" t="str">
        <f aca="false">IF($AD9=$V19,$V9,"")</f>
        <v/>
      </c>
      <c r="AD19" s="9" t="str">
        <f aca="false">IF($AD10=$V19,$V10,"")</f>
        <v/>
      </c>
      <c r="AE19" s="9" t="str">
        <f aca="false">+CONCATENATE(W19,X19,Y19,Z19,AA19,AB19,AC19,AD19)</f>
        <v>Builders</v>
      </c>
      <c r="AF19" s="9"/>
      <c r="AG19" s="9"/>
      <c r="AH19" s="9"/>
      <c r="AI19" s="9"/>
      <c r="AJ19" s="9"/>
      <c r="BO19" s="1"/>
      <c r="BQ19" s="2"/>
    </row>
    <row r="20" customFormat="false" ht="17.25" hidden="false" customHeight="false" outlineLevel="0" collapsed="false">
      <c r="A20" s="64" t="n">
        <v>4</v>
      </c>
      <c r="B20" s="82" t="str">
        <f aca="false">+AE17</f>
        <v>3HS</v>
      </c>
      <c r="C20" s="62" t="n">
        <f aca="false">+AE26</f>
        <v>20</v>
      </c>
      <c r="D20" s="62"/>
      <c r="E20" s="62" t="n">
        <f aca="false">+AE36</f>
        <v>10</v>
      </c>
      <c r="F20" s="62"/>
      <c r="G20" s="62" t="n">
        <f aca="false">+C20-E20</f>
        <v>10</v>
      </c>
      <c r="H20" s="62"/>
      <c r="I20" s="62" t="n">
        <f aca="false">+AE46</f>
        <v>88</v>
      </c>
      <c r="J20" s="62"/>
      <c r="K20" s="62" t="n">
        <f aca="false">+C20*9-I20</f>
        <v>92</v>
      </c>
      <c r="L20" s="62"/>
      <c r="M20" s="62" t="n">
        <f aca="false">+I20-K20</f>
        <v>-4</v>
      </c>
      <c r="N20" s="62"/>
      <c r="O20" s="62" t="n">
        <f aca="false">+E20*2+I20</f>
        <v>108</v>
      </c>
      <c r="P20" s="62"/>
      <c r="Q20" s="63"/>
      <c r="V20" s="9" t="n">
        <v>7</v>
      </c>
      <c r="W20" s="9" t="str">
        <f aca="false">IF($AD3=$V20,$V3,"")</f>
        <v/>
      </c>
      <c r="X20" s="9" t="str">
        <f aca="false">IF($AD4=$V20,$V4,"")</f>
        <v/>
      </c>
      <c r="Y20" s="9" t="str">
        <f aca="false">IF($AD5=$V20,$V5,"")</f>
        <v/>
      </c>
      <c r="Z20" s="9" t="str">
        <f aca="false">IF($AD6=$V20,$V6,"")</f>
        <v/>
      </c>
      <c r="AA20" s="9" t="str">
        <f aca="false">IF($AD7=$V20,$V7,"")</f>
        <v/>
      </c>
      <c r="AB20" s="9" t="str">
        <f aca="false">IF($AD8=$V20,$V8,"")</f>
        <v/>
      </c>
      <c r="AC20" s="9" t="n">
        <f aca="false">IF($AD9=$V20,$V9,"")</f>
        <v>0</v>
      </c>
      <c r="AD20" s="9" t="str">
        <f aca="false">IF($AD10=$V20,$V10,"")</f>
        <v/>
      </c>
      <c r="AE20" s="9" t="str">
        <f aca="false">+CONCATENATE(W20,X20,Y20,Z20,AA20,AB20,AC20,AD20)</f>
        <v>0</v>
      </c>
      <c r="AF20" s="9"/>
      <c r="AG20" s="9"/>
      <c r="AH20" s="9"/>
      <c r="AI20" s="9"/>
      <c r="AJ20" s="9"/>
      <c r="BO20" s="1"/>
      <c r="BQ20" s="2"/>
    </row>
    <row r="21" customFormat="false" ht="17.25" hidden="false" customHeight="false" outlineLevel="0" collapsed="false">
      <c r="A21" s="64" t="n">
        <v>5</v>
      </c>
      <c r="B21" s="82" t="str">
        <f aca="false">+AE18</f>
        <v>Jokers</v>
      </c>
      <c r="C21" s="62" t="n">
        <f aca="false">+AE27</f>
        <v>20</v>
      </c>
      <c r="D21" s="62"/>
      <c r="E21" s="62" t="n">
        <f aca="false">+AE37</f>
        <v>9</v>
      </c>
      <c r="F21" s="62"/>
      <c r="G21" s="62" t="n">
        <f aca="false">+C21-E21</f>
        <v>11</v>
      </c>
      <c r="H21" s="62"/>
      <c r="I21" s="62" t="n">
        <f aca="false">+AE47</f>
        <v>82</v>
      </c>
      <c r="J21" s="62"/>
      <c r="K21" s="62" t="n">
        <f aca="false">+C21*9-I21</f>
        <v>98</v>
      </c>
      <c r="L21" s="62"/>
      <c r="M21" s="62" t="n">
        <f aca="false">+I21-K21</f>
        <v>-16</v>
      </c>
      <c r="N21" s="62"/>
      <c r="O21" s="62" t="n">
        <f aca="false">+E21*2+I21</f>
        <v>100</v>
      </c>
      <c r="P21" s="62"/>
      <c r="Q21" s="63"/>
      <c r="V21" s="9" t="n">
        <v>8</v>
      </c>
      <c r="W21" s="9" t="str">
        <f aca="false">IF($AD3=$V21,$V4,"")</f>
        <v/>
      </c>
      <c r="X21" s="9" t="str">
        <f aca="false">IF($AD4=$V21,$V4,"")</f>
        <v/>
      </c>
      <c r="Y21" s="9" t="str">
        <f aca="false">IF($AD5=$V21,$V5,"")</f>
        <v/>
      </c>
      <c r="Z21" s="9" t="str">
        <f aca="false">IF($AD6=$V21,$V6,"")</f>
        <v/>
      </c>
      <c r="AA21" s="9" t="str">
        <f aca="false">IF($AD7=$V21,$V7,"")</f>
        <v/>
      </c>
      <c r="AB21" s="9" t="str">
        <f aca="false">IF($AD8=$V21,$V8,"")</f>
        <v/>
      </c>
      <c r="AC21" s="9" t="str">
        <f aca="false">IF($AD9=$V21,$V9,"")</f>
        <v/>
      </c>
      <c r="AD21" s="9" t="n">
        <f aca="false">IF($AD10=$V21,$V10,"")</f>
        <v>0</v>
      </c>
      <c r="AE21" s="9" t="str">
        <f aca="false">+CONCATENATE(W21,X21,Y21,Z21,AA21,AB21,AC21,AD21)</f>
        <v>0</v>
      </c>
      <c r="AF21" s="9"/>
      <c r="AG21" s="9"/>
      <c r="AH21" s="9"/>
      <c r="AI21" s="9"/>
      <c r="AJ21" s="9"/>
      <c r="BO21" s="1"/>
      <c r="BQ21" s="2"/>
    </row>
    <row r="22" customFormat="false" ht="17.25" hidden="false" customHeight="false" outlineLevel="0" collapsed="false">
      <c r="A22" s="64" t="n">
        <v>6</v>
      </c>
      <c r="B22" s="82" t="str">
        <f aca="false">+AE19</f>
        <v>Builders</v>
      </c>
      <c r="C22" s="62" t="n">
        <f aca="false">+AE28</f>
        <v>20</v>
      </c>
      <c r="D22" s="62"/>
      <c r="E22" s="62" t="n">
        <f aca="false">+AE38</f>
        <v>3</v>
      </c>
      <c r="F22" s="62"/>
      <c r="G22" s="62" t="n">
        <f aca="false">+C22-E22</f>
        <v>17</v>
      </c>
      <c r="H22" s="62"/>
      <c r="I22" s="62" t="n">
        <f aca="false">+AE48</f>
        <v>71</v>
      </c>
      <c r="J22" s="62"/>
      <c r="K22" s="62" t="n">
        <f aca="false">+C22*9-I22</f>
        <v>109</v>
      </c>
      <c r="L22" s="62"/>
      <c r="M22" s="62" t="n">
        <f aca="false">+I22-K22</f>
        <v>-38</v>
      </c>
      <c r="N22" s="62"/>
      <c r="O22" s="62" t="n">
        <f aca="false">+E22*2+I22</f>
        <v>77</v>
      </c>
      <c r="P22" s="62"/>
      <c r="Q22" s="63"/>
      <c r="W22" s="1" t="s">
        <v>2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BO22" s="1"/>
      <c r="BQ22" s="2"/>
    </row>
    <row r="23" customFormat="false" ht="17.25" hidden="true" customHeight="false" outlineLevel="0" collapsed="false">
      <c r="A23" s="64" t="n">
        <v>7</v>
      </c>
      <c r="B23" s="61" t="str">
        <f aca="false">+AE20</f>
        <v>0</v>
      </c>
      <c r="C23" s="62" t="n">
        <f aca="false">+AE29</f>
        <v>0</v>
      </c>
      <c r="D23" s="62"/>
      <c r="E23" s="62" t="n">
        <f aca="false">+AE39</f>
        <v>0</v>
      </c>
      <c r="F23" s="62"/>
      <c r="G23" s="62" t="n">
        <f aca="false">+C23-E23</f>
        <v>0</v>
      </c>
      <c r="H23" s="62"/>
      <c r="I23" s="62" t="n">
        <f aca="false">+AE49</f>
        <v>0</v>
      </c>
      <c r="J23" s="62"/>
      <c r="K23" s="62" t="n">
        <f aca="false">+C23*9-I23</f>
        <v>0</v>
      </c>
      <c r="L23" s="62"/>
      <c r="M23" s="62" t="n">
        <f aca="false">+I23-K23</f>
        <v>0</v>
      </c>
      <c r="N23" s="62"/>
      <c r="O23" s="62" t="n">
        <f aca="false">+E23*2+I23</f>
        <v>0</v>
      </c>
      <c r="P23" s="62"/>
      <c r="Q23" s="63"/>
      <c r="V23" s="9" t="n">
        <v>1</v>
      </c>
      <c r="W23" s="9" t="str">
        <f aca="false">IF($AD$3=$V23,$W$3,"")</f>
        <v/>
      </c>
      <c r="X23" s="9" t="str">
        <f aca="false">IF($AD$4=$V23,$W$4,"")</f>
        <v/>
      </c>
      <c r="Y23" s="9" t="str">
        <f aca="false">IF($AD$5=$V23,$W$5,"")</f>
        <v/>
      </c>
      <c r="Z23" s="9" t="str">
        <f aca="false">IF($AD$6=$V23,$W$6,"")</f>
        <v/>
      </c>
      <c r="AA23" s="9" t="str">
        <f aca="false">IF($AD$7=$V23,$W$7,"")</f>
        <v/>
      </c>
      <c r="AB23" s="9" t="n">
        <f aca="false">IF($AD$8=$V23,$W$8,"")</f>
        <v>20</v>
      </c>
      <c r="AC23" s="9" t="str">
        <f aca="false">IF($AD$9=$V23,$W$9,"")</f>
        <v/>
      </c>
      <c r="AD23" s="9" t="str">
        <f aca="false">IF($AD$10=$V23,$W$10,"")</f>
        <v/>
      </c>
      <c r="AE23" s="9" t="n">
        <f aca="false">+SUM(W23:AD23)</f>
        <v>20</v>
      </c>
      <c r="AF23" s="9"/>
      <c r="AG23" s="9"/>
      <c r="AH23" s="9"/>
      <c r="AI23" s="9"/>
      <c r="AJ23" s="9"/>
      <c r="AK23" s="9"/>
      <c r="BO23" s="1"/>
      <c r="BQ23" s="2"/>
    </row>
    <row r="24" customFormat="false" ht="17.25" hidden="true" customHeight="false" outlineLevel="0" collapsed="false">
      <c r="A24" s="64" t="n">
        <v>8</v>
      </c>
      <c r="B24" s="61" t="str">
        <f aca="false">+AE21</f>
        <v>0</v>
      </c>
      <c r="C24" s="62" t="n">
        <f aca="false">+AE30</f>
        <v>0</v>
      </c>
      <c r="D24" s="62"/>
      <c r="E24" s="62" t="n">
        <f aca="false">+AE40</f>
        <v>0</v>
      </c>
      <c r="F24" s="62"/>
      <c r="G24" s="62" t="n">
        <f aca="false">+C24-E24</f>
        <v>0</v>
      </c>
      <c r="H24" s="62"/>
      <c r="I24" s="62" t="n">
        <f aca="false">+AE50</f>
        <v>0</v>
      </c>
      <c r="J24" s="62"/>
      <c r="K24" s="62" t="n">
        <f aca="false">+C24*9-I24</f>
        <v>0</v>
      </c>
      <c r="L24" s="62"/>
      <c r="M24" s="62" t="n">
        <f aca="false">+I24-K24</f>
        <v>0</v>
      </c>
      <c r="N24" s="62"/>
      <c r="O24" s="62" t="n">
        <f aca="false">+E24*2+I24</f>
        <v>0</v>
      </c>
      <c r="P24" s="62"/>
      <c r="Q24" s="63"/>
      <c r="V24" s="9" t="n">
        <v>2</v>
      </c>
      <c r="W24" s="9" t="str">
        <f aca="false">IF($AD$3=$V24,$W$3,"")</f>
        <v/>
      </c>
      <c r="X24" s="9" t="str">
        <f aca="false">IF($AD$4=$V24,$W$4,"")</f>
        <v/>
      </c>
      <c r="Y24" s="9" t="str">
        <f aca="false">IF($AD$5=$V24,$W$5,"")</f>
        <v/>
      </c>
      <c r="Z24" s="9" t="n">
        <f aca="false">IF($AD$6=$V24,$W$6,"")</f>
        <v>20</v>
      </c>
      <c r="AA24" s="9" t="str">
        <f aca="false">IF($AD$7=$V24,$W$7,"")</f>
        <v/>
      </c>
      <c r="AB24" s="9" t="str">
        <f aca="false">IF($AD$8=$V24,$W$8,"")</f>
        <v/>
      </c>
      <c r="AC24" s="9" t="str">
        <f aca="false">IF($AD$9=$V24,$W$9,"")</f>
        <v/>
      </c>
      <c r="AD24" s="9" t="str">
        <f aca="false">IF($AD$10=$V24,$W$10,"")</f>
        <v/>
      </c>
      <c r="AE24" s="9" t="n">
        <f aca="false">+SUM(W24:AD24)</f>
        <v>20</v>
      </c>
      <c r="AF24" s="9"/>
      <c r="AG24" s="9"/>
      <c r="AH24" s="9"/>
      <c r="AI24" s="9"/>
      <c r="AJ24" s="9"/>
      <c r="AK24" s="9"/>
      <c r="BO24" s="1"/>
      <c r="BQ24" s="2"/>
    </row>
    <row r="25" customFormat="false" ht="12.75" hidden="false" customHeight="false" outlineLevel="0" collapsed="false">
      <c r="V25" s="9" t="n">
        <v>3</v>
      </c>
      <c r="W25" s="9" t="str">
        <f aca="false">IF($AD$3=$V25,$W$3,"")</f>
        <v/>
      </c>
      <c r="X25" s="9" t="str">
        <f aca="false">IF($AD$4=$V25,$W$4,"")</f>
        <v/>
      </c>
      <c r="Y25" s="9" t="n">
        <f aca="false">IF($AD$5=$V25,$W$5,"")</f>
        <v>20</v>
      </c>
      <c r="Z25" s="9" t="str">
        <f aca="false">IF($AD$6=$V25,$W$6,"")</f>
        <v/>
      </c>
      <c r="AA25" s="9" t="str">
        <f aca="false">IF($AD$7=$V25,$W$7,"")</f>
        <v/>
      </c>
      <c r="AB25" s="9" t="str">
        <f aca="false">IF($AD$8=$V25,$W$8,"")</f>
        <v/>
      </c>
      <c r="AC25" s="9" t="str">
        <f aca="false">IF($AD$9=$V25,$W$9,"")</f>
        <v/>
      </c>
      <c r="AD25" s="9" t="str">
        <f aca="false">IF($AD$10=$V25,$W$10,"")</f>
        <v/>
      </c>
      <c r="AE25" s="9" t="n">
        <f aca="false">+SUM(W25:AD25)</f>
        <v>20</v>
      </c>
      <c r="AF25" s="9"/>
      <c r="AG25" s="9"/>
      <c r="AH25" s="9"/>
      <c r="AI25" s="9"/>
      <c r="AJ25" s="9"/>
      <c r="BO25" s="1"/>
      <c r="BQ25" s="2"/>
    </row>
    <row r="26" customFormat="false" ht="12.75" hidden="false" customHeight="false" outlineLevel="0" collapsed="false">
      <c r="V26" s="9" t="n">
        <v>4</v>
      </c>
      <c r="W26" s="9" t="str">
        <f aca="false">IF($AD$3=$V26,$W$3,"")</f>
        <v/>
      </c>
      <c r="X26" s="9" t="str">
        <f aca="false">IF($AD$4=$V26,$W$4,"")</f>
        <v/>
      </c>
      <c r="Y26" s="9" t="str">
        <f aca="false">IF($AD$5=$V26,$W$5,"")</f>
        <v/>
      </c>
      <c r="Z26" s="9" t="str">
        <f aca="false">IF($AD$6=$V26,$W$6,"")</f>
        <v/>
      </c>
      <c r="AA26" s="9" t="n">
        <f aca="false">IF($AD$7=$V26,$W$7,"")</f>
        <v>20</v>
      </c>
      <c r="AB26" s="9" t="str">
        <f aca="false">IF($AD$8=$V26,$W$8,"")</f>
        <v/>
      </c>
      <c r="AC26" s="9" t="str">
        <f aca="false">IF($AD$9=$V26,$W$9,"")</f>
        <v/>
      </c>
      <c r="AD26" s="9" t="str">
        <f aca="false">IF($AD$10=$V26,$W$10,"")</f>
        <v/>
      </c>
      <c r="AE26" s="9" t="n">
        <f aca="false">+SUM(W26:AD26)</f>
        <v>20</v>
      </c>
      <c r="AF26" s="9"/>
      <c r="AG26" s="9"/>
      <c r="AH26" s="9"/>
      <c r="AI26" s="9"/>
      <c r="AJ26" s="9"/>
      <c r="BO26" s="1"/>
      <c r="BQ26" s="2"/>
    </row>
    <row r="27" customFormat="false" ht="12.75" hidden="false" customHeight="false" outlineLevel="0" collapsed="false">
      <c r="V27" s="9" t="n">
        <v>5</v>
      </c>
      <c r="W27" s="9" t="str">
        <f aca="false">IF($AD$3=$V27,$W$3,"")</f>
        <v/>
      </c>
      <c r="X27" s="9" t="n">
        <f aca="false">IF($AD$4=$V27,$W$4,"")</f>
        <v>20</v>
      </c>
      <c r="Y27" s="9" t="str">
        <f aca="false">IF($AD$5=$V27,$W$5,"")</f>
        <v/>
      </c>
      <c r="Z27" s="9" t="str">
        <f aca="false">IF($AD$6=$V27,$W$6,"")</f>
        <v/>
      </c>
      <c r="AA27" s="9" t="str">
        <f aca="false">IF($AD$7=$V27,$W$7,"")</f>
        <v/>
      </c>
      <c r="AB27" s="9" t="str">
        <f aca="false">IF($AD$8=$V27,$W$8,"")</f>
        <v/>
      </c>
      <c r="AC27" s="9" t="str">
        <f aca="false">IF($AD$9=$V27,$W$9,"")</f>
        <v/>
      </c>
      <c r="AD27" s="9" t="str">
        <f aca="false">IF($AD$10=$V27,$W$10,"")</f>
        <v/>
      </c>
      <c r="AE27" s="9" t="n">
        <f aca="false">+SUM(W27:AD27)</f>
        <v>20</v>
      </c>
      <c r="AF27" s="9"/>
      <c r="AG27" s="9"/>
      <c r="AH27" s="9"/>
      <c r="AI27" s="9"/>
      <c r="AJ27" s="9"/>
      <c r="BO27" s="1"/>
      <c r="BQ27" s="2"/>
    </row>
    <row r="28" customFormat="false" ht="12.75" hidden="false" customHeight="false" outlineLevel="0" collapsed="false">
      <c r="V28" s="9" t="n">
        <v>6</v>
      </c>
      <c r="W28" s="9" t="n">
        <f aca="false">IF($AD$3=$V28,$W$3,"")</f>
        <v>20</v>
      </c>
      <c r="X28" s="9" t="str">
        <f aca="false">IF($AD$4=$V28,$W$4,"")</f>
        <v/>
      </c>
      <c r="Y28" s="9" t="str">
        <f aca="false">IF($AD$5=$V28,$W$5,"")</f>
        <v/>
      </c>
      <c r="Z28" s="9" t="str">
        <f aca="false">IF($AD$6=$V28,$W$6,"")</f>
        <v/>
      </c>
      <c r="AA28" s="9" t="str">
        <f aca="false">IF($AD$7=$V28,$W$7,"")</f>
        <v/>
      </c>
      <c r="AB28" s="9" t="str">
        <f aca="false">IF($AD$8=$V28,$W$8,"")</f>
        <v/>
      </c>
      <c r="AC28" s="9" t="str">
        <f aca="false">IF($AD$9=$V28,$W$9,"")</f>
        <v/>
      </c>
      <c r="AD28" s="9" t="str">
        <f aca="false">IF($AD$10=$V28,$W$10,"")</f>
        <v/>
      </c>
      <c r="AE28" s="9" t="n">
        <f aca="false">+SUM(W28:AD28)</f>
        <v>20</v>
      </c>
      <c r="BO28" s="1"/>
      <c r="BQ28" s="2"/>
    </row>
    <row r="29" customFormat="false" ht="12.75" hidden="false" customHeight="false" outlineLevel="0" collapsed="false">
      <c r="V29" s="9" t="n">
        <v>7</v>
      </c>
      <c r="W29" s="9" t="str">
        <f aca="false">IF($AD$3=$V29,$W$3,"")</f>
        <v/>
      </c>
      <c r="X29" s="9" t="str">
        <f aca="false">IF($AD$4=$V29,$W$4,"")</f>
        <v/>
      </c>
      <c r="Y29" s="9" t="str">
        <f aca="false">IF($AD$5=$V29,$W$5,"")</f>
        <v/>
      </c>
      <c r="Z29" s="9" t="str">
        <f aca="false">IF($AD$6=$V29,$W$6,"")</f>
        <v/>
      </c>
      <c r="AA29" s="9" t="str">
        <f aca="false">IF($AD$7=$V29,$W$7,"")</f>
        <v/>
      </c>
      <c r="AB29" s="9" t="str">
        <f aca="false">IF($AD$8=$V29,$W$8,"")</f>
        <v/>
      </c>
      <c r="AC29" s="9" t="n">
        <f aca="false">IF($AD$9=$V29,$W$9,"")</f>
        <v>0</v>
      </c>
      <c r="AD29" s="9" t="str">
        <f aca="false">IF($AD$10=$V29,$W$10,"")</f>
        <v/>
      </c>
      <c r="AE29" s="9" t="n">
        <f aca="false">+SUM(W29:AD29)</f>
        <v>0</v>
      </c>
      <c r="BO29" s="1"/>
      <c r="BQ29" s="2"/>
    </row>
    <row r="30" customFormat="false" ht="12.75" hidden="false" customHeight="false" outlineLevel="0" collapsed="false">
      <c r="V30" s="9" t="n">
        <v>8</v>
      </c>
      <c r="W30" s="9" t="str">
        <f aca="false">IF($AD$3=$V30,$W$3,"")</f>
        <v/>
      </c>
      <c r="X30" s="9" t="str">
        <f aca="false">IF($AD$4=$V30,$W$4,"")</f>
        <v/>
      </c>
      <c r="Y30" s="9" t="str">
        <f aca="false">IF($AD$5=$V30,$W$5,"")</f>
        <v/>
      </c>
      <c r="Z30" s="9" t="str">
        <f aca="false">IF($AD$6=$V30,$W$6,"")</f>
        <v/>
      </c>
      <c r="AA30" s="9" t="str">
        <f aca="false">IF($AD$7=$V30,$W$7,"")</f>
        <v/>
      </c>
      <c r="AB30" s="9" t="str">
        <f aca="false">IF($AD$8=$V30,$W$8,"")</f>
        <v/>
      </c>
      <c r="AC30" s="9" t="str">
        <f aca="false">IF($AD$9=$V30,$W$9,"")</f>
        <v/>
      </c>
      <c r="AD30" s="9" t="n">
        <f aca="false">IF($AD$10=$V30,$W$10,"")</f>
        <v>0</v>
      </c>
      <c r="AE30" s="9" t="n">
        <f aca="false">+SUM(W30:AD30)</f>
        <v>0</v>
      </c>
      <c r="BO30" s="1"/>
      <c r="BQ30" s="2"/>
    </row>
    <row r="31" customFormat="false" ht="12.75" hidden="false" customHeight="false" outlineLevel="0" collapsed="false">
      <c r="BO31" s="1"/>
      <c r="BQ31" s="2"/>
    </row>
    <row r="32" customFormat="false" ht="12.75" hidden="false" customHeight="false" outlineLevel="0" collapsed="false">
      <c r="W32" s="1" t="s">
        <v>3</v>
      </c>
      <c r="BO32" s="1"/>
      <c r="BQ32" s="2"/>
    </row>
    <row r="33" customFormat="false" ht="15" hidden="false" customHeight="true" outlineLevel="0" collapsed="false">
      <c r="V33" s="9" t="n">
        <v>1</v>
      </c>
      <c r="W33" s="9" t="str">
        <f aca="false">IF($AD$3=$V33,$X$3,"")</f>
        <v/>
      </c>
      <c r="X33" s="9" t="str">
        <f aca="false">IF($AD$4=$V33,$X$4,"")</f>
        <v/>
      </c>
      <c r="Y33" s="9" t="str">
        <f aca="false">IF($AD$5=$V33,$X$5,"")</f>
        <v/>
      </c>
      <c r="Z33" s="9" t="str">
        <f aca="false">IF($AD$6=$V33,$X$6,"")</f>
        <v/>
      </c>
      <c r="AA33" s="9" t="str">
        <f aca="false">IF($AD$7=$V33,$X$7,"")</f>
        <v/>
      </c>
      <c r="AB33" s="9" t="n">
        <f aca="false">IF($AD$8=$V33,$X$8,"")</f>
        <v>12</v>
      </c>
      <c r="AC33" s="9" t="str">
        <f aca="false">IF($AD$9=$V33,$X$9,"")</f>
        <v/>
      </c>
      <c r="AD33" s="9" t="str">
        <f aca="false">IF($AD$10=$V33,$X$10,"")</f>
        <v/>
      </c>
      <c r="AE33" s="9" t="n">
        <f aca="false">+SUM(W33:AD33)</f>
        <v>12</v>
      </c>
      <c r="BO33" s="1"/>
      <c r="BQ33" s="2"/>
    </row>
    <row r="34" customFormat="false" ht="12.75" hidden="false" customHeight="false" outlineLevel="0" collapsed="false">
      <c r="V34" s="9" t="n">
        <v>2</v>
      </c>
      <c r="W34" s="9" t="str">
        <f aca="false">IF($AD$3=$V34,$X$3,"")</f>
        <v/>
      </c>
      <c r="X34" s="9" t="str">
        <f aca="false">IF($AD$4=$V34,$X$4,"")</f>
        <v/>
      </c>
      <c r="Y34" s="9" t="str">
        <f aca="false">IF($AD$5=$V34,$X$5,"")</f>
        <v/>
      </c>
      <c r="Z34" s="9" t="n">
        <f aca="false">IF($AD$6=$V34,$X$6,"")</f>
        <v>14</v>
      </c>
      <c r="AA34" s="9" t="str">
        <f aca="false">IF($AD$7=$V34,$X$7,"")</f>
        <v/>
      </c>
      <c r="AB34" s="9" t="str">
        <f aca="false">IF($AD$8=$V34,$X$8,"")</f>
        <v/>
      </c>
      <c r="AC34" s="9" t="str">
        <f aca="false">IF($AD$9=$V34,$X$9,"")</f>
        <v/>
      </c>
      <c r="AD34" s="9" t="str">
        <f aca="false">IF($AD$10=$V34,$X$10,"")</f>
        <v/>
      </c>
      <c r="AE34" s="9" t="n">
        <f aca="false">+SUM(W34:AD34)</f>
        <v>14</v>
      </c>
      <c r="BO34" s="1"/>
      <c r="BQ34" s="2"/>
    </row>
    <row r="35" customFormat="false" ht="12.75" hidden="false" customHeight="true" outlineLevel="0" collapsed="false">
      <c r="V35" s="9" t="n">
        <v>3</v>
      </c>
      <c r="W35" s="9" t="str">
        <f aca="false">IF($AD$3=$V35,$X$3,"")</f>
        <v/>
      </c>
      <c r="X35" s="9" t="str">
        <f aca="false">IF($AD$4=$V35,$X$4,"")</f>
        <v/>
      </c>
      <c r="Y35" s="9" t="n">
        <f aca="false">IF($AD$5=$V35,$X$5,"")</f>
        <v>12</v>
      </c>
      <c r="Z35" s="9" t="str">
        <f aca="false">IF($AD$6=$V35,$X$6,"")</f>
        <v/>
      </c>
      <c r="AA35" s="9" t="str">
        <f aca="false">IF($AD$7=$V35,$X$7,"")</f>
        <v/>
      </c>
      <c r="AB35" s="9" t="str">
        <f aca="false">IF($AD$8=$V35,$X$8,"")</f>
        <v/>
      </c>
      <c r="AC35" s="9" t="str">
        <f aca="false">IF($AD$9=$V35,$X$9,"")</f>
        <v/>
      </c>
      <c r="AD35" s="9" t="str">
        <f aca="false">IF($AD$10=$V35,$X$10,"")</f>
        <v/>
      </c>
      <c r="AE35" s="9" t="n">
        <f aca="false">+SUM(W35:AD35)</f>
        <v>12</v>
      </c>
      <c r="BO35" s="1"/>
      <c r="BQ35" s="2"/>
    </row>
    <row r="36" customFormat="false" ht="12.75" hidden="false" customHeight="false" outlineLevel="0" collapsed="false">
      <c r="V36" s="9" t="n">
        <v>4</v>
      </c>
      <c r="W36" s="9" t="str">
        <f aca="false">IF($AD$3=$V36,$X$3,"")</f>
        <v/>
      </c>
      <c r="X36" s="9" t="str">
        <f aca="false">IF($AD$4=$V36,$X$4,"")</f>
        <v/>
      </c>
      <c r="Y36" s="9" t="str">
        <f aca="false">IF($AD$5=$V36,$X$5,"")</f>
        <v/>
      </c>
      <c r="Z36" s="9" t="str">
        <f aca="false">IF($AD$6=$V36,$X$6,"")</f>
        <v/>
      </c>
      <c r="AA36" s="9" t="n">
        <f aca="false">IF($AD$7=$V36,$X$7,"")</f>
        <v>10</v>
      </c>
      <c r="AB36" s="9" t="str">
        <f aca="false">IF($AD$8=$V36,$X$8,"")</f>
        <v/>
      </c>
      <c r="AC36" s="9" t="str">
        <f aca="false">IF($AD$9=$V36,$X$9,"")</f>
        <v/>
      </c>
      <c r="AD36" s="9" t="str">
        <f aca="false">IF($AD$10=$V36,$X$10,"")</f>
        <v/>
      </c>
      <c r="AE36" s="9" t="n">
        <f aca="false">+SUM(W36:AD36)</f>
        <v>10</v>
      </c>
      <c r="BO36" s="1"/>
      <c r="BQ36" s="2"/>
    </row>
    <row r="37" customFormat="false" ht="12.75" hidden="false" customHeight="false" outlineLevel="0" collapsed="false">
      <c r="V37" s="1" t="n">
        <v>5</v>
      </c>
      <c r="W37" s="9" t="str">
        <f aca="false">IF($AD$3=$V37,$X$3,"")</f>
        <v/>
      </c>
      <c r="X37" s="9" t="n">
        <f aca="false">IF($AD$4=$V37,$X$4,"")</f>
        <v>9</v>
      </c>
      <c r="Y37" s="9" t="str">
        <f aca="false">IF($AD$5=$V37,$X$5,"")</f>
        <v/>
      </c>
      <c r="Z37" s="9" t="str">
        <f aca="false">IF($AD$6=$V37,$X$6,"")</f>
        <v/>
      </c>
      <c r="AA37" s="9" t="str">
        <f aca="false">IF($AD$7=$V37,$X$7,"")</f>
        <v/>
      </c>
      <c r="AB37" s="9" t="str">
        <f aca="false">IF($AD$8=$V37,$X$8,"")</f>
        <v/>
      </c>
      <c r="AC37" s="9" t="str">
        <f aca="false">IF($AD$9=$V37,$X$9,"")</f>
        <v/>
      </c>
      <c r="AD37" s="9" t="str">
        <f aca="false">IF($AD$10=$V37,$X$10,"")</f>
        <v/>
      </c>
      <c r="AE37" s="9" t="n">
        <f aca="false">+SUM(W37:AD37)</f>
        <v>9</v>
      </c>
      <c r="BO37" s="1"/>
      <c r="BQ37" s="2"/>
    </row>
    <row r="38" customFormat="false" ht="12.75" hidden="false" customHeight="false" outlineLevel="0" collapsed="false">
      <c r="V38" s="9" t="n">
        <v>6</v>
      </c>
      <c r="W38" s="9" t="n">
        <f aca="false">IF($AD$3=$V38,$X$3,"")</f>
        <v>3</v>
      </c>
      <c r="X38" s="9" t="str">
        <f aca="false">IF($AD$4=$V38,$X$4,"")</f>
        <v/>
      </c>
      <c r="Y38" s="9" t="str">
        <f aca="false">IF($AD$5=$V38,$X$5,"")</f>
        <v/>
      </c>
      <c r="Z38" s="9" t="str">
        <f aca="false">IF($AD$6=$V38,$X$6,"")</f>
        <v/>
      </c>
      <c r="AA38" s="9" t="str">
        <f aca="false">IF($AD$7=$V38,$X$7,"")</f>
        <v/>
      </c>
      <c r="AB38" s="9" t="str">
        <f aca="false">IF($AD$8=$V38,$X$8,"")</f>
        <v/>
      </c>
      <c r="AC38" s="9" t="str">
        <f aca="false">IF($AD$9=$V38,$X$9,"")</f>
        <v/>
      </c>
      <c r="AD38" s="9" t="str">
        <f aca="false">IF($AD$10=$V38,$X$10,"")</f>
        <v/>
      </c>
      <c r="AE38" s="9" t="n">
        <f aca="false">+SUM(W38:AD38)</f>
        <v>3</v>
      </c>
      <c r="BO38" s="1"/>
      <c r="BQ38" s="2"/>
    </row>
    <row r="39" customFormat="false" ht="12.75" hidden="false" customHeight="false" outlineLevel="0" collapsed="false">
      <c r="V39" s="9" t="n">
        <v>7</v>
      </c>
      <c r="W39" s="9" t="str">
        <f aca="false">IF($AD$3=$V39,$X$3,"")</f>
        <v/>
      </c>
      <c r="X39" s="9" t="str">
        <f aca="false">IF($AD$4=$V39,$X$4,"")</f>
        <v/>
      </c>
      <c r="Y39" s="9" t="str">
        <f aca="false">IF($AD$5=$V39,$X$5,"")</f>
        <v/>
      </c>
      <c r="Z39" s="9" t="str">
        <f aca="false">IF($AD$6=$V39,$X$6,"")</f>
        <v/>
      </c>
      <c r="AA39" s="9" t="str">
        <f aca="false">IF($AD$7=$V39,$X$7,"")</f>
        <v/>
      </c>
      <c r="AB39" s="9" t="str">
        <f aca="false">IF($AD$8=$V39,$X$8,"")</f>
        <v/>
      </c>
      <c r="AC39" s="9" t="n">
        <f aca="false">IF($AD$9=$V39,$X$9,"")</f>
        <v>0</v>
      </c>
      <c r="AD39" s="9" t="str">
        <f aca="false">IF($AD$10=$V39,$X$10,"")</f>
        <v/>
      </c>
      <c r="AE39" s="9" t="n">
        <f aca="false">+SUM(W39:AD39)</f>
        <v>0</v>
      </c>
      <c r="BO39" s="1"/>
      <c r="BQ39" s="2"/>
    </row>
    <row r="40" customFormat="false" ht="12.75" hidden="false" customHeight="false" outlineLevel="0" collapsed="false">
      <c r="V40" s="9" t="n">
        <v>8</v>
      </c>
      <c r="W40" s="9" t="str">
        <f aca="false">IF($AD$3=$V40,$X$3,"")</f>
        <v/>
      </c>
      <c r="X40" s="9" t="str">
        <f aca="false">IF($AD$4=$V40,$X$4,"")</f>
        <v/>
      </c>
      <c r="Y40" s="9" t="str">
        <f aca="false">IF($AD$5=$V40,$X$5,"")</f>
        <v/>
      </c>
      <c r="Z40" s="9" t="str">
        <f aca="false">IF($AD$6=$V40,$X$6,"")</f>
        <v/>
      </c>
      <c r="AA40" s="9" t="str">
        <f aca="false">IF($AD$7=$V40,$X$7,"")</f>
        <v/>
      </c>
      <c r="AB40" s="9" t="str">
        <f aca="false">IF($AD$8=$V40,$X$8,"")</f>
        <v/>
      </c>
      <c r="AC40" s="9" t="str">
        <f aca="false">IF($AD$9=$V40,$X$9,"")</f>
        <v/>
      </c>
      <c r="AD40" s="9" t="n">
        <f aca="false">IF($AD$10=$V40,$X$10,"")</f>
        <v>0</v>
      </c>
      <c r="AE40" s="9" t="n">
        <f aca="false">+SUM(W40:AD40)</f>
        <v>0</v>
      </c>
      <c r="BO40" s="1"/>
      <c r="BQ40" s="2"/>
    </row>
    <row r="41" customFormat="false" ht="12.75" hidden="false" customHeight="false" outlineLevel="0" collapsed="false">
      <c r="BO41" s="1"/>
      <c r="BQ41" s="2"/>
    </row>
    <row r="42" customFormat="false" ht="12.75" hidden="false" customHeight="false" outlineLevel="0" collapsed="false">
      <c r="W42" s="1" t="s">
        <v>27</v>
      </c>
      <c r="BO42" s="1"/>
      <c r="BQ42" s="2"/>
    </row>
    <row r="43" customFormat="false" ht="12.75" hidden="false" customHeight="false" outlineLevel="0" collapsed="false">
      <c r="V43" s="9" t="n">
        <v>1</v>
      </c>
      <c r="W43" s="9" t="str">
        <f aca="false">IF($AD$3=$V43,$AA$3,"")</f>
        <v/>
      </c>
      <c r="X43" s="9" t="str">
        <f aca="false">IF($AD$4=$V43,$AA$4,"")</f>
        <v/>
      </c>
      <c r="Y43" s="67" t="str">
        <f aca="false">IF($AD$5=$V43,$AA$5,"")</f>
        <v/>
      </c>
      <c r="Z43" s="9" t="str">
        <f aca="false">IF($AD$6=$V43,$AA$6,"")</f>
        <v/>
      </c>
      <c r="AA43" s="67" t="str">
        <f aca="false">IF($AD$7=$V43,$AA$7,"")</f>
        <v/>
      </c>
      <c r="AB43" s="67" t="n">
        <f aca="false">IF($AD$8=$V43,$AA$8,"")</f>
        <v>104</v>
      </c>
      <c r="AC43" s="9" t="str">
        <f aca="false">IF($AD$9=$V43,$AA$9,"")</f>
        <v/>
      </c>
      <c r="AD43" s="9" t="str">
        <f aca="false">IF($AD$10=$V43,$AA$10,"")</f>
        <v/>
      </c>
      <c r="AE43" s="9" t="n">
        <f aca="false">+SUM(W43:AD43)</f>
        <v>104</v>
      </c>
      <c r="BO43" s="1"/>
      <c r="BQ43" s="2"/>
    </row>
    <row r="44" customFormat="false" ht="12.75" hidden="false" customHeight="false" outlineLevel="0" collapsed="false">
      <c r="V44" s="9" t="n">
        <v>2</v>
      </c>
      <c r="W44" s="9" t="str">
        <f aca="false">IF($AD$3=$V44,$AA$3,"")</f>
        <v/>
      </c>
      <c r="X44" s="9" t="str">
        <f aca="false">IF($AD$4=$V44,$AA$4,"")</f>
        <v/>
      </c>
      <c r="Y44" s="67" t="str">
        <f aca="false">IF($AD$5=$V44,$AA$5,"")</f>
        <v/>
      </c>
      <c r="Z44" s="67" t="n">
        <f aca="false">IF($AD$6=$V44,$AA$6,"")</f>
        <v>99</v>
      </c>
      <c r="AA44" s="9" t="str">
        <f aca="false">IF($AD$7=$V44,$AA$7,"")</f>
        <v/>
      </c>
      <c r="AB44" s="67" t="str">
        <f aca="false">IF($AD$8=$V44,$AA$8,"")</f>
        <v/>
      </c>
      <c r="AC44" s="9" t="str">
        <f aca="false">IF($AD$9=$V44,$AA$9,"")</f>
        <v/>
      </c>
      <c r="AD44" s="9" t="str">
        <f aca="false">IF($AD$10=$V44,$AA$10,"")</f>
        <v/>
      </c>
      <c r="AE44" s="9" t="n">
        <f aca="false">+SUM(W44:AD44)</f>
        <v>99</v>
      </c>
      <c r="BO44" s="1"/>
      <c r="BQ44" s="2"/>
    </row>
    <row r="45" customFormat="false" ht="12.75" hidden="false" customHeight="false" outlineLevel="0" collapsed="false">
      <c r="V45" s="9" t="n">
        <v>3</v>
      </c>
      <c r="W45" s="9" t="str">
        <f aca="false">IF($AD$3=$V45,$AA$3,"")</f>
        <v/>
      </c>
      <c r="X45" s="9" t="str">
        <f aca="false">IF($AD$4=$V45,$AA$4,"")</f>
        <v/>
      </c>
      <c r="Y45" s="67" t="n">
        <f aca="false">IF($AD$5=$V45,$AA$5,"")</f>
        <v>96</v>
      </c>
      <c r="Z45" s="67" t="str">
        <f aca="false">IF($AD$6=$V45,$AA$6,"")</f>
        <v/>
      </c>
      <c r="AA45" s="67" t="str">
        <f aca="false">IF($AD$7=$V45,$AA$7,"")</f>
        <v/>
      </c>
      <c r="AB45" s="9" t="str">
        <f aca="false">IF($AD$8=$V45,$AA$8,"")</f>
        <v/>
      </c>
      <c r="AC45" s="9" t="str">
        <f aca="false">IF($AD$9=$V45,$AA$9,"")</f>
        <v/>
      </c>
      <c r="AD45" s="9" t="str">
        <f aca="false">IF($AD$10=$V45,$AA$10,"")</f>
        <v/>
      </c>
      <c r="AE45" s="9" t="n">
        <f aca="false">+SUM(W45:AD45)</f>
        <v>96</v>
      </c>
      <c r="BO45" s="1"/>
      <c r="BQ45" s="2"/>
    </row>
    <row r="46" customFormat="false" ht="12.75" hidden="false" customHeight="false" outlineLevel="0" collapsed="false">
      <c r="V46" s="9" t="n">
        <v>4</v>
      </c>
      <c r="W46" s="9" t="str">
        <f aca="false">IF($AD$3=$V46,$AA$3,"")</f>
        <v/>
      </c>
      <c r="X46" s="9" t="str">
        <f aca="false">IF($AD$4=$V46,$AA$4,"")</f>
        <v/>
      </c>
      <c r="Y46" s="67" t="str">
        <f aca="false">IF($AD$5=$V46,$AA$5,"")</f>
        <v/>
      </c>
      <c r="Z46" s="9" t="str">
        <f aca="false">IF($AD$6=$V46,$AA$6,"")</f>
        <v/>
      </c>
      <c r="AA46" s="67" t="n">
        <f aca="false">IF($AD$7=$V46,$AA$7,"")</f>
        <v>88</v>
      </c>
      <c r="AB46" s="67" t="str">
        <f aca="false">IF($AD$8=$V46,$AA$8,"")</f>
        <v/>
      </c>
      <c r="AC46" s="9" t="str">
        <f aca="false">IF($AD$9=$V46,$AA$9,"")</f>
        <v/>
      </c>
      <c r="AD46" s="9" t="str">
        <f aca="false">IF($AD$10=$V46,$AA$10,"")</f>
        <v/>
      </c>
      <c r="AE46" s="9" t="n">
        <f aca="false">+SUM(W46:AD46)</f>
        <v>88</v>
      </c>
      <c r="BO46" s="1"/>
      <c r="BQ46" s="2"/>
    </row>
    <row r="47" customFormat="false" ht="12.75" hidden="false" customHeight="false" outlineLevel="0" collapsed="false">
      <c r="V47" s="9" t="n">
        <v>5</v>
      </c>
      <c r="W47" s="9" t="str">
        <f aca="false">IF($AD$3=$V47,$AA$3,"")</f>
        <v/>
      </c>
      <c r="X47" s="67" t="n">
        <f aca="false">IF($AD$4=$V47,$AA$4,"")</f>
        <v>82</v>
      </c>
      <c r="Y47" s="9" t="str">
        <f aca="false">IF($AD$5=$V47,$AA$5,"")</f>
        <v/>
      </c>
      <c r="Z47" s="9" t="str">
        <f aca="false">IF($AD$6=$V47,$AA$6,"")</f>
        <v/>
      </c>
      <c r="AA47" s="9" t="str">
        <f aca="false">IF($AD$7=$V47,$AA$7,"")</f>
        <v/>
      </c>
      <c r="AB47" s="9" t="str">
        <f aca="false">IF($AD$8=$V47,$AA$8,"")</f>
        <v/>
      </c>
      <c r="AC47" s="9" t="str">
        <f aca="false">IF($AD$9=$V47,$AA$9,"")</f>
        <v/>
      </c>
      <c r="AD47" s="9" t="str">
        <f aca="false">IF($AD$10=$V47,$AA$10,"")</f>
        <v/>
      </c>
      <c r="AE47" s="9" t="n">
        <f aca="false">+SUM(W47:AD47)</f>
        <v>82</v>
      </c>
      <c r="BO47" s="1"/>
      <c r="BQ47" s="2"/>
    </row>
    <row r="48" customFormat="false" ht="12.75" hidden="false" customHeight="false" outlineLevel="0" collapsed="false">
      <c r="V48" s="9" t="n">
        <v>6</v>
      </c>
      <c r="W48" s="67" t="n">
        <f aca="false">IF($AD$3=$V48,$AA$3,"")</f>
        <v>71</v>
      </c>
      <c r="X48" s="9" t="str">
        <f aca="false">IF($AD$4=$V48,$AA$4,"")</f>
        <v/>
      </c>
      <c r="Y48" s="9" t="str">
        <f aca="false">IF($AD$5=$V48,$AA$5,"")</f>
        <v/>
      </c>
      <c r="Z48" s="9" t="str">
        <f aca="false">IF($AD$6=$V48,$AA$6,"")</f>
        <v/>
      </c>
      <c r="AA48" s="9" t="str">
        <f aca="false">IF($AD$7=$V48,$AA$7,"")</f>
        <v/>
      </c>
      <c r="AB48" s="9" t="str">
        <f aca="false">IF($AD$8=$V48,$AA$8,"")</f>
        <v/>
      </c>
      <c r="AC48" s="9" t="str">
        <f aca="false">IF($AD$9=$V48,$AA$9,"")</f>
        <v/>
      </c>
      <c r="AD48" s="9" t="str">
        <f aca="false">IF($AD$10=$V48,$AA$10,"")</f>
        <v/>
      </c>
      <c r="AE48" s="9" t="n">
        <f aca="false">+SUM(W48:AD48)</f>
        <v>71</v>
      </c>
      <c r="BO48" s="1"/>
      <c r="BQ48" s="2"/>
    </row>
    <row r="49" customFormat="false" ht="12.75" hidden="false" customHeight="false" outlineLevel="0" collapsed="false">
      <c r="V49" s="9" t="n">
        <v>7</v>
      </c>
      <c r="W49" s="9" t="str">
        <f aca="false">IF($AD$3=$V49,$AA$3,"")</f>
        <v/>
      </c>
      <c r="X49" s="9" t="str">
        <f aca="false">IF($AD$4=$V49,$AA$4,"")</f>
        <v/>
      </c>
      <c r="Y49" s="9" t="str">
        <f aca="false">IF($AD$5=$V49,$AA$5,"")</f>
        <v/>
      </c>
      <c r="Z49" s="9" t="str">
        <f aca="false">IF($AD$6=$V49,$AA$6,"")</f>
        <v/>
      </c>
      <c r="AA49" s="9" t="str">
        <f aca="false">IF($AD$7=$V49,$AA$7,"")</f>
        <v/>
      </c>
      <c r="AB49" s="9" t="str">
        <f aca="false">IF($AD$8=$V49,$AA$8,"")</f>
        <v/>
      </c>
      <c r="AC49" s="67" t="n">
        <f aca="false">IF($AD$9=$V49,$AA$9,"")</f>
        <v>0</v>
      </c>
      <c r="AD49" s="9" t="str">
        <f aca="false">IF($AD$10=$V49,$AA$10,"")</f>
        <v/>
      </c>
      <c r="AE49" s="9" t="n">
        <f aca="false">+SUM(W49:AD49)</f>
        <v>0</v>
      </c>
      <c r="BO49" s="1"/>
      <c r="BQ49" s="2"/>
    </row>
    <row r="50" customFormat="false" ht="12.75" hidden="false" customHeight="false" outlineLevel="0" collapsed="false">
      <c r="V50" s="9" t="n">
        <v>8</v>
      </c>
      <c r="W50" s="9" t="str">
        <f aca="false">IF($AD$3=$V50,$AA$3,"")</f>
        <v/>
      </c>
      <c r="X50" s="9" t="str">
        <f aca="false">IF($AD$4=$V50,$AA$4,"")</f>
        <v/>
      </c>
      <c r="Y50" s="9" t="str">
        <f aca="false">IF($AD$5=$V50,$AA$5,"")</f>
        <v/>
      </c>
      <c r="Z50" s="9" t="str">
        <f aca="false">IF($AD$6=$V50,$AA$6,"")</f>
        <v/>
      </c>
      <c r="AA50" s="9" t="str">
        <f aca="false">IF($AD$7=$V50,$AA$7,"")</f>
        <v/>
      </c>
      <c r="AB50" s="9" t="str">
        <f aca="false">IF($AD$8=$V50,$AA$8,"")</f>
        <v/>
      </c>
      <c r="AC50" s="9" t="str">
        <f aca="false">IF($AD$9=$V50,$AA$9,"")</f>
        <v/>
      </c>
      <c r="AD50" s="67" t="n">
        <f aca="false">IF($AD$10=$V50,$AA$10,"")</f>
        <v>0</v>
      </c>
      <c r="AE50" s="9" t="n">
        <f aca="false">+SUM(W50:AD50)</f>
        <v>0</v>
      </c>
      <c r="BO50" s="1"/>
      <c r="BQ50" s="2"/>
    </row>
    <row r="51" customFormat="false" ht="12.75" hidden="false" customHeight="false" outlineLevel="0" collapsed="false">
      <c r="BO51" s="1"/>
      <c r="BQ51" s="2"/>
    </row>
    <row r="52" customFormat="false" ht="12.75" hidden="false" customHeight="false" outlineLevel="0" collapsed="false">
      <c r="BO52" s="1"/>
      <c r="BQ52" s="2"/>
    </row>
    <row r="53" customFormat="false" ht="12.75" hidden="false" customHeight="false" outlineLevel="0" collapsed="false">
      <c r="BO53" s="1"/>
      <c r="BQ53" s="2"/>
    </row>
  </sheetData>
  <mergeCells count="78">
    <mergeCell ref="A1:B2"/>
    <mergeCell ref="C1:R1"/>
    <mergeCell ref="C2:D2"/>
    <mergeCell ref="E2:F2"/>
    <mergeCell ref="G2:H2"/>
    <mergeCell ref="I2:J2"/>
    <mergeCell ref="K2:L2"/>
    <mergeCell ref="M2:N2"/>
    <mergeCell ref="O2:P2"/>
    <mergeCell ref="Q2:R2"/>
    <mergeCell ref="A3:A10"/>
    <mergeCell ref="F12:H12"/>
    <mergeCell ref="N13:P13"/>
    <mergeCell ref="A15:B16"/>
    <mergeCell ref="C15:P15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3:D23"/>
    <mergeCell ref="E23:F23"/>
    <mergeCell ref="G23:H23"/>
    <mergeCell ref="I23:J23"/>
    <mergeCell ref="K23:L23"/>
    <mergeCell ref="M23:N23"/>
    <mergeCell ref="O23:P23"/>
    <mergeCell ref="C24:D24"/>
    <mergeCell ref="E24:F24"/>
    <mergeCell ref="G24:H24"/>
    <mergeCell ref="I24:J24"/>
    <mergeCell ref="K24:L24"/>
    <mergeCell ref="M24:N24"/>
    <mergeCell ref="O24:P24"/>
  </mergeCells>
  <dataValidations count="3">
    <dataValidation allowBlank="true" error="value between 0 - 9 " errorStyle="stop" operator="between" showDropDown="false" showErrorMessage="true" showInputMessage="false" sqref="S3:U10 L7 P9 R10" type="whole">
      <formula1>0</formula1>
      <formula2>9</formula2>
    </dataValidation>
    <dataValidation allowBlank="true" error="value between 0 - 9 " errorStyle="stop" operator="between" prompt="home score&#10;" showDropDown="false" showErrorMessage="true" showInputMessage="true" sqref="C3:E3 G3:G4 I3:I5 K3:K10 M3:M7 O3:O9 Q3:Q10 C4:C9 E4:F4 E5:E10 G5:H5 G6:G10 I6:J6 I7:I10 M8:N8 C10 M10" type="whole">
      <formula1>0</formula1>
      <formula2>9</formula2>
    </dataValidation>
    <dataValidation allowBlank="true" error="value between 0 - 9 " errorStyle="stop" operator="between" prompt="Away Score" showDropDown="false" showErrorMessage="true" showInputMessage="true" sqref="F3 H3:H4 J3:J5 L3:L6 N3:N7 P3:P8 R3:R9 D4:D10 F5:F10 H6:H10 J7:J10 L8:L10 N9:N10 P10" type="whole">
      <formula1>0</formula1>
      <formula2>9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078125" defaultRowHeight="12.75" zeroHeight="false" outlineLevelRow="0" outlineLevelCol="0"/>
  <cols>
    <col collapsed="false" customWidth="true" hidden="false" outlineLevel="0" max="1" min="1" style="1" width="22.35"/>
    <col collapsed="false" customWidth="true" hidden="false" outlineLevel="0" max="2" min="2" style="83" width="5.75"/>
    <col collapsed="false" customWidth="true" hidden="false" outlineLevel="0" max="3" min="3" style="1" width="5.6"/>
    <col collapsed="false" customWidth="true" hidden="false" outlineLevel="0" max="4" min="4" style="1" width="20.98"/>
    <col collapsed="false" customWidth="true" hidden="false" outlineLevel="0" max="5" min="5" style="83" width="4.98"/>
    <col collapsed="false" customWidth="true" hidden="false" outlineLevel="0" max="6" min="6" style="1" width="2.74"/>
    <col collapsed="false" customWidth="true" hidden="false" outlineLevel="0" max="7" min="7" style="1" width="24.55"/>
    <col collapsed="false" customWidth="true" hidden="false" outlineLevel="0" max="8" min="8" style="83" width="4.76"/>
    <col collapsed="false" customWidth="true" hidden="false" outlineLevel="0" max="9" min="9" style="1" width="4.35"/>
    <col collapsed="false" customWidth="true" hidden="false" outlineLevel="0" max="10" min="10" style="1" width="24.3"/>
    <col collapsed="false" customWidth="true" hidden="false" outlineLevel="0" max="11" min="11" style="83" width="5.98"/>
  </cols>
  <sheetData>
    <row r="1" customFormat="false" ht="35.05" hidden="false" customHeight="true" outlineLevel="0" collapsed="false">
      <c r="A1" s="84" t="s">
        <v>38</v>
      </c>
      <c r="B1" s="85"/>
      <c r="C1" s="85"/>
    </row>
    <row r="2" s="38" customFormat="true" ht="7.45" hidden="false" customHeight="true" outlineLevel="0" collapsed="false">
      <c r="B2" s="86"/>
      <c r="E2" s="86"/>
      <c r="H2" s="86"/>
      <c r="K2" s="86"/>
    </row>
    <row r="3" s="89" customFormat="true" ht="22.35" hidden="false" customHeight="true" outlineLevel="0" collapsed="false">
      <c r="A3" s="87" t="s">
        <v>39</v>
      </c>
      <c r="B3" s="88"/>
      <c r="C3" s="87"/>
      <c r="D3" s="87" t="s">
        <v>40</v>
      </c>
      <c r="E3" s="88"/>
      <c r="F3" s="87"/>
      <c r="G3" s="87" t="s">
        <v>41</v>
      </c>
      <c r="H3" s="88"/>
      <c r="I3" s="87"/>
      <c r="J3" s="87" t="s">
        <v>42</v>
      </c>
      <c r="K3" s="87"/>
    </row>
    <row r="4" s="38" customFormat="true" ht="7.45" hidden="false" customHeight="true" outlineLevel="0" collapsed="false">
      <c r="B4" s="86"/>
      <c r="E4" s="86"/>
      <c r="H4" s="86"/>
      <c r="K4" s="86"/>
    </row>
    <row r="5" s="38" customFormat="true" ht="17.15" hidden="false" customHeight="true" outlineLevel="0" collapsed="false">
      <c r="A5" s="90" t="s">
        <v>30</v>
      </c>
      <c r="B5" s="91"/>
      <c r="C5" s="37"/>
      <c r="D5" s="92"/>
      <c r="E5" s="86"/>
      <c r="H5" s="86"/>
      <c r="K5" s="86"/>
    </row>
    <row r="6" s="38" customFormat="true" ht="17.15" hidden="false" customHeight="true" outlineLevel="0" collapsed="false">
      <c r="A6" s="90" t="s">
        <v>43</v>
      </c>
      <c r="B6" s="93"/>
      <c r="C6" s="37"/>
      <c r="D6" s="92"/>
      <c r="E6" s="86"/>
      <c r="G6" s="37"/>
      <c r="H6" s="86"/>
      <c r="J6" s="94" t="s">
        <v>44</v>
      </c>
      <c r="K6" s="86"/>
    </row>
    <row r="7" s="38" customFormat="true" ht="17.15" hidden="false" customHeight="true" outlineLevel="0" collapsed="false">
      <c r="A7" s="92"/>
      <c r="B7" s="86"/>
      <c r="D7" s="90" t="s">
        <v>30</v>
      </c>
      <c r="E7" s="91" t="n">
        <v>5</v>
      </c>
      <c r="H7" s="86"/>
      <c r="J7" s="94"/>
      <c r="K7" s="86"/>
    </row>
    <row r="8" s="38" customFormat="true" ht="17.15" hidden="false" customHeight="true" outlineLevel="0" collapsed="false">
      <c r="A8" s="90" t="s">
        <v>45</v>
      </c>
      <c r="B8" s="91" t="n">
        <v>2</v>
      </c>
      <c r="C8" s="37"/>
      <c r="D8" s="90" t="s">
        <v>34</v>
      </c>
      <c r="E8" s="93" t="n">
        <v>4</v>
      </c>
      <c r="H8" s="86"/>
      <c r="J8" s="94"/>
      <c r="K8" s="86"/>
    </row>
    <row r="9" s="38" customFormat="true" ht="17.15" hidden="false" customHeight="true" outlineLevel="0" collapsed="false">
      <c r="A9" s="90" t="s">
        <v>34</v>
      </c>
      <c r="B9" s="93" t="n">
        <v>7</v>
      </c>
      <c r="C9" s="37"/>
      <c r="D9" s="92"/>
      <c r="E9" s="86"/>
      <c r="H9" s="86"/>
      <c r="K9" s="86"/>
    </row>
    <row r="10" s="38" customFormat="true" ht="17.15" hidden="false" customHeight="true" outlineLevel="0" collapsed="false">
      <c r="A10" s="92"/>
      <c r="B10" s="86"/>
      <c r="D10" s="92"/>
      <c r="E10" s="86"/>
      <c r="G10" s="95" t="s">
        <v>30</v>
      </c>
      <c r="H10" s="91" t="n">
        <v>5</v>
      </c>
      <c r="K10" s="86"/>
    </row>
    <row r="11" s="38" customFormat="true" ht="17.15" hidden="false" customHeight="true" outlineLevel="0" collapsed="false">
      <c r="A11" s="90" t="s">
        <v>16</v>
      </c>
      <c r="B11" s="91" t="n">
        <v>4</v>
      </c>
      <c r="C11" s="37"/>
      <c r="E11" s="86"/>
      <c r="G11" s="95"/>
      <c r="H11" s="91"/>
      <c r="K11" s="86"/>
    </row>
    <row r="12" s="38" customFormat="true" ht="17.15" hidden="false" customHeight="true" outlineLevel="0" collapsed="false">
      <c r="A12" s="90" t="s">
        <v>29</v>
      </c>
      <c r="B12" s="93" t="n">
        <v>5</v>
      </c>
      <c r="C12" s="37"/>
      <c r="E12" s="86"/>
      <c r="G12" s="95" t="s">
        <v>29</v>
      </c>
      <c r="H12" s="93" t="n">
        <v>3</v>
      </c>
      <c r="K12" s="86"/>
    </row>
    <row r="13" s="38" customFormat="true" ht="17.15" hidden="false" customHeight="true" outlineLevel="0" collapsed="false">
      <c r="A13" s="92"/>
      <c r="B13" s="86"/>
      <c r="D13" s="90" t="s">
        <v>29</v>
      </c>
      <c r="E13" s="91" t="n">
        <v>6</v>
      </c>
      <c r="G13" s="95"/>
      <c r="H13" s="93"/>
      <c r="K13" s="86"/>
    </row>
    <row r="14" s="38" customFormat="true" ht="17.15" hidden="false" customHeight="true" outlineLevel="0" collapsed="false">
      <c r="A14" s="90" t="s">
        <v>12</v>
      </c>
      <c r="B14" s="96"/>
      <c r="C14" s="37"/>
      <c r="D14" s="90" t="s">
        <v>12</v>
      </c>
      <c r="E14" s="93" t="n">
        <v>0</v>
      </c>
      <c r="G14" s="92"/>
      <c r="H14" s="86"/>
      <c r="K14" s="86"/>
    </row>
    <row r="15" s="38" customFormat="true" ht="17.15" hidden="false" customHeight="true" outlineLevel="0" collapsed="false">
      <c r="A15" s="90" t="s">
        <v>43</v>
      </c>
      <c r="B15" s="91"/>
      <c r="C15" s="37"/>
      <c r="D15" s="92"/>
      <c r="E15" s="86"/>
      <c r="G15" s="92"/>
      <c r="H15" s="86"/>
      <c r="K15" s="86"/>
    </row>
    <row r="16" s="38" customFormat="true" ht="17.15" hidden="false" customHeight="true" outlineLevel="0" collapsed="false">
      <c r="A16" s="92"/>
      <c r="B16" s="86"/>
      <c r="D16" s="92"/>
      <c r="E16" s="86"/>
      <c r="G16" s="92"/>
      <c r="H16" s="86"/>
      <c r="J16" s="95" t="s">
        <v>30</v>
      </c>
      <c r="K16" s="91"/>
    </row>
    <row r="17" s="38" customFormat="true" ht="17.15" hidden="false" customHeight="true" outlineLevel="0" collapsed="false">
      <c r="A17" s="90" t="s">
        <v>15</v>
      </c>
      <c r="B17" s="97" t="n">
        <v>5</v>
      </c>
      <c r="C17" s="37"/>
      <c r="D17" s="92"/>
      <c r="E17" s="86"/>
      <c r="G17" s="92"/>
      <c r="H17" s="86"/>
      <c r="J17" s="95"/>
      <c r="K17" s="91"/>
    </row>
    <row r="18" s="38" customFormat="true" ht="17.15" hidden="false" customHeight="true" outlineLevel="0" collapsed="false">
      <c r="A18" s="90" t="s">
        <v>13</v>
      </c>
      <c r="B18" s="91" t="n">
        <v>2</v>
      </c>
      <c r="C18" s="37"/>
      <c r="D18" s="92"/>
      <c r="E18" s="86"/>
      <c r="G18" s="92"/>
      <c r="H18" s="86"/>
      <c r="J18" s="95" t="s">
        <v>46</v>
      </c>
      <c r="K18" s="93"/>
    </row>
    <row r="19" s="38" customFormat="true" ht="17.15" hidden="false" customHeight="true" outlineLevel="0" collapsed="false">
      <c r="A19" s="92"/>
      <c r="B19" s="86"/>
      <c r="D19" s="90" t="s">
        <v>15</v>
      </c>
      <c r="E19" s="91" t="n">
        <v>5</v>
      </c>
      <c r="G19" s="92"/>
      <c r="H19" s="86"/>
      <c r="J19" s="95"/>
      <c r="K19" s="93"/>
    </row>
    <row r="20" s="38" customFormat="true" ht="17.15" hidden="false" customHeight="true" outlineLevel="0" collapsed="false">
      <c r="A20" s="90" t="s">
        <v>17</v>
      </c>
      <c r="B20" s="91"/>
      <c r="C20" s="37"/>
      <c r="D20" s="90" t="s">
        <v>17</v>
      </c>
      <c r="E20" s="93" t="n">
        <v>4</v>
      </c>
      <c r="G20" s="92"/>
      <c r="H20" s="86"/>
      <c r="K20" s="86"/>
    </row>
    <row r="21" s="38" customFormat="true" ht="17.15" hidden="false" customHeight="true" outlineLevel="0" collapsed="false">
      <c r="A21" s="90" t="s">
        <v>43</v>
      </c>
      <c r="B21" s="93"/>
      <c r="C21" s="37"/>
      <c r="D21" s="92"/>
      <c r="E21" s="86"/>
      <c r="G21" s="95" t="s">
        <v>15</v>
      </c>
      <c r="H21" s="91" t="n">
        <v>2</v>
      </c>
      <c r="K21" s="86"/>
    </row>
    <row r="22" s="38" customFormat="true" ht="17.15" hidden="false" customHeight="true" outlineLevel="0" collapsed="false">
      <c r="A22" s="92"/>
      <c r="B22" s="86"/>
      <c r="D22" s="92"/>
      <c r="E22" s="86"/>
      <c r="G22" s="95"/>
      <c r="H22" s="91"/>
      <c r="K22" s="86"/>
    </row>
    <row r="23" s="38" customFormat="true" ht="17.15" hidden="false" customHeight="true" outlineLevel="0" collapsed="false">
      <c r="A23" s="90" t="s">
        <v>32</v>
      </c>
      <c r="B23" s="91" t="n">
        <v>3</v>
      </c>
      <c r="C23" s="37"/>
      <c r="D23" s="92"/>
      <c r="E23" s="86"/>
      <c r="G23" s="95" t="s">
        <v>46</v>
      </c>
      <c r="H23" s="93" t="n">
        <v>5</v>
      </c>
      <c r="K23" s="86"/>
    </row>
    <row r="24" s="38" customFormat="true" ht="17.15" hidden="false" customHeight="true" outlineLevel="0" collapsed="false">
      <c r="A24" s="90" t="s">
        <v>14</v>
      </c>
      <c r="B24" s="93" t="n">
        <v>6</v>
      </c>
      <c r="C24" s="37"/>
      <c r="D24" s="90" t="s">
        <v>14</v>
      </c>
      <c r="E24" s="91" t="n">
        <v>4</v>
      </c>
      <c r="G24" s="95"/>
      <c r="H24" s="93"/>
      <c r="K24" s="86"/>
    </row>
    <row r="25" s="38" customFormat="true" ht="17.15" hidden="false" customHeight="true" outlineLevel="0" collapsed="false">
      <c r="A25" s="92"/>
      <c r="B25" s="86"/>
      <c r="D25" s="90" t="s">
        <v>46</v>
      </c>
      <c r="E25" s="93" t="n">
        <v>5</v>
      </c>
      <c r="H25" s="86"/>
      <c r="K25" s="86"/>
    </row>
    <row r="26" s="38" customFormat="true" ht="17.15" hidden="false" customHeight="true" outlineLevel="0" collapsed="false">
      <c r="A26" s="90" t="s">
        <v>46</v>
      </c>
      <c r="B26" s="91"/>
      <c r="C26" s="37"/>
      <c r="E26" s="86"/>
      <c r="H26" s="86"/>
      <c r="K26" s="86"/>
    </row>
    <row r="27" customFormat="false" ht="17.15" hidden="false" customHeight="true" outlineLevel="0" collapsed="false">
      <c r="A27" s="90" t="s">
        <v>43</v>
      </c>
      <c r="B27" s="93"/>
      <c r="C27" s="37"/>
      <c r="D27" s="38"/>
      <c r="E27" s="86"/>
      <c r="F27" s="38"/>
      <c r="G27" s="38"/>
      <c r="H27" s="86"/>
      <c r="I27" s="38"/>
      <c r="J27" s="38"/>
      <c r="K27" s="86"/>
    </row>
    <row r="28" customFormat="false" ht="8.25" hidden="false" customHeight="true" outlineLevel="0" collapsed="false"/>
  </sheetData>
  <mergeCells count="13">
    <mergeCell ref="J6:J8"/>
    <mergeCell ref="G10:G11"/>
    <mergeCell ref="H10:H11"/>
    <mergeCell ref="G12:G13"/>
    <mergeCell ref="H12:H13"/>
    <mergeCell ref="J16:J17"/>
    <mergeCell ref="K16:K17"/>
    <mergeCell ref="J18:J19"/>
    <mergeCell ref="K18:K19"/>
    <mergeCell ref="G21:G22"/>
    <mergeCell ref="H21:H22"/>
    <mergeCell ref="G23:G24"/>
    <mergeCell ref="H23:H24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655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078125" defaultRowHeight="18.65" zeroHeight="false" outlineLevelRow="0" outlineLevelCol="0"/>
  <cols>
    <col collapsed="false" customWidth="true" hidden="false" outlineLevel="0" max="1" min="1" style="1" width="22.35"/>
    <col collapsed="false" customWidth="true" hidden="false" outlineLevel="0" max="2" min="2" style="83" width="5.75"/>
    <col collapsed="false" customWidth="true" hidden="false" outlineLevel="0" max="3" min="3" style="1" width="5.6"/>
    <col collapsed="false" customWidth="true" hidden="false" outlineLevel="0" max="4" min="4" style="1" width="25.04"/>
    <col collapsed="false" customWidth="true" hidden="false" outlineLevel="0" max="5" min="5" style="83" width="4.98"/>
    <col collapsed="false" customWidth="true" hidden="false" outlineLevel="0" max="6" min="6" style="1" width="2.74"/>
    <col collapsed="false" customWidth="true" hidden="false" outlineLevel="0" max="7" min="7" style="1" width="23.31"/>
    <col collapsed="false" customWidth="true" hidden="false" outlineLevel="0" max="8" min="8" style="83" width="4.76"/>
    <col collapsed="false" customWidth="true" hidden="false" outlineLevel="0" max="9" min="9" style="1" width="19.6"/>
    <col collapsed="false" customWidth="true" hidden="false" outlineLevel="0" max="10" min="10" style="83" width="5.98"/>
  </cols>
  <sheetData>
    <row r="1" customFormat="false" ht="39.55" hidden="false" customHeight="true" outlineLevel="0" collapsed="false">
      <c r="A1" s="98" t="s">
        <v>47</v>
      </c>
      <c r="B1" s="98"/>
      <c r="C1" s="98"/>
      <c r="D1" s="98"/>
      <c r="E1" s="98"/>
      <c r="F1" s="98"/>
      <c r="G1" s="98"/>
      <c r="H1" s="98"/>
    </row>
    <row r="2" s="38" customFormat="true" ht="18.65" hidden="false" customHeight="true" outlineLevel="0" collapsed="false">
      <c r="B2" s="86"/>
      <c r="E2" s="86"/>
      <c r="H2" s="86"/>
      <c r="J2" s="86"/>
    </row>
    <row r="3" s="89" customFormat="true" ht="18.65" hidden="false" customHeight="true" outlineLevel="0" collapsed="false">
      <c r="A3" s="99" t="s">
        <v>48</v>
      </c>
      <c r="B3" s="88"/>
      <c r="C3" s="87"/>
      <c r="D3" s="87" t="s">
        <v>49</v>
      </c>
      <c r="E3" s="88"/>
      <c r="F3" s="87"/>
      <c r="G3" s="87" t="s">
        <v>50</v>
      </c>
      <c r="H3" s="100"/>
    </row>
    <row r="4" s="38" customFormat="true" ht="18.65" hidden="false" customHeight="true" outlineLevel="0" collapsed="false">
      <c r="A4" s="92"/>
      <c r="B4" s="86"/>
      <c r="E4" s="86"/>
      <c r="H4" s="86"/>
    </row>
    <row r="5" s="38" customFormat="true" ht="18.65" hidden="false" customHeight="true" outlineLevel="0" collapsed="false">
      <c r="A5" s="92"/>
      <c r="B5" s="86"/>
      <c r="D5" s="37"/>
      <c r="E5" s="86"/>
      <c r="G5" s="94" t="s">
        <v>51</v>
      </c>
      <c r="H5" s="86"/>
    </row>
    <row r="6" s="38" customFormat="true" ht="18.65" hidden="false" customHeight="true" outlineLevel="0" collapsed="false">
      <c r="A6" s="90" t="s">
        <v>52</v>
      </c>
      <c r="B6" s="96"/>
      <c r="E6" s="86"/>
      <c r="G6" s="94"/>
      <c r="H6" s="86"/>
    </row>
    <row r="7" s="38" customFormat="true" ht="18.65" hidden="false" customHeight="true" outlineLevel="0" collapsed="false">
      <c r="A7" s="90" t="s">
        <v>45</v>
      </c>
      <c r="B7" s="101"/>
      <c r="E7" s="86"/>
      <c r="G7" s="94"/>
      <c r="H7" s="86"/>
    </row>
    <row r="8" s="38" customFormat="true" ht="18.65" hidden="false" customHeight="true" outlineLevel="0" collapsed="false">
      <c r="A8" s="92"/>
      <c r="B8" s="86"/>
      <c r="E8" s="86"/>
      <c r="H8" s="86"/>
    </row>
    <row r="9" s="38" customFormat="true" ht="18.65" hidden="false" customHeight="true" outlineLevel="0" collapsed="false">
      <c r="A9" s="92"/>
      <c r="B9" s="86"/>
      <c r="D9" s="102" t="s">
        <v>45</v>
      </c>
      <c r="E9" s="96" t="n">
        <v>5</v>
      </c>
      <c r="G9" s="103"/>
      <c r="H9" s="86"/>
    </row>
    <row r="10" s="38" customFormat="true" ht="18.65" hidden="false" customHeight="true" outlineLevel="0" collapsed="false">
      <c r="B10" s="86"/>
      <c r="D10" s="102"/>
      <c r="E10" s="96"/>
      <c r="G10" s="103"/>
      <c r="H10" s="86"/>
    </row>
    <row r="11" s="38" customFormat="true" ht="18.65" hidden="false" customHeight="true" outlineLevel="0" collapsed="false">
      <c r="B11" s="86"/>
      <c r="D11" s="102" t="s">
        <v>16</v>
      </c>
      <c r="E11" s="101" t="n">
        <v>4</v>
      </c>
      <c r="G11" s="103"/>
      <c r="H11" s="86"/>
    </row>
    <row r="12" s="38" customFormat="true" ht="18.65" hidden="false" customHeight="true" outlineLevel="0" collapsed="false">
      <c r="A12" s="90" t="s">
        <v>16</v>
      </c>
      <c r="B12" s="96"/>
      <c r="D12" s="102"/>
      <c r="E12" s="101"/>
      <c r="G12" s="103"/>
      <c r="H12" s="86"/>
    </row>
    <row r="13" s="38" customFormat="true" ht="18.65" hidden="false" customHeight="true" outlineLevel="0" collapsed="false">
      <c r="A13" s="90" t="s">
        <v>52</v>
      </c>
      <c r="B13" s="101"/>
      <c r="D13" s="92"/>
      <c r="E13" s="86"/>
      <c r="H13" s="86"/>
    </row>
    <row r="14" s="38" customFormat="true" ht="18.65" hidden="false" customHeight="true" outlineLevel="0" collapsed="false">
      <c r="A14" s="92"/>
      <c r="B14" s="86"/>
      <c r="D14" s="92"/>
      <c r="E14" s="86"/>
      <c r="H14" s="86"/>
    </row>
    <row r="15" s="38" customFormat="true" ht="18.65" hidden="false" customHeight="true" outlineLevel="0" collapsed="false">
      <c r="A15" s="92"/>
      <c r="B15" s="86"/>
      <c r="D15" s="92"/>
      <c r="E15" s="86"/>
      <c r="G15" s="102" t="s">
        <v>45</v>
      </c>
      <c r="H15" s="96" t="n">
        <v>6</v>
      </c>
    </row>
    <row r="16" s="38" customFormat="true" ht="18.65" hidden="false" customHeight="true" outlineLevel="0" collapsed="false">
      <c r="A16" s="92"/>
      <c r="B16" s="86"/>
      <c r="D16" s="92"/>
      <c r="E16" s="86"/>
      <c r="G16" s="102"/>
      <c r="H16" s="96"/>
    </row>
    <row r="17" s="38" customFormat="true" ht="18.65" hidden="false" customHeight="true" outlineLevel="0" collapsed="false">
      <c r="A17" s="92"/>
      <c r="B17" s="86"/>
      <c r="D17" s="92"/>
      <c r="E17" s="86"/>
      <c r="G17" s="102" t="s">
        <v>13</v>
      </c>
      <c r="H17" s="101" t="n">
        <v>3</v>
      </c>
    </row>
    <row r="18" s="38" customFormat="true" ht="18.65" hidden="false" customHeight="true" outlineLevel="0" collapsed="false">
      <c r="A18" s="90" t="s">
        <v>13</v>
      </c>
      <c r="B18" s="96"/>
      <c r="D18" s="92"/>
      <c r="E18" s="86"/>
      <c r="G18" s="102"/>
      <c r="H18" s="101"/>
    </row>
    <row r="19" s="38" customFormat="true" ht="18.65" hidden="false" customHeight="true" outlineLevel="0" collapsed="false">
      <c r="A19" s="90" t="s">
        <v>52</v>
      </c>
      <c r="B19" s="101"/>
      <c r="D19" s="92"/>
      <c r="E19" s="86"/>
      <c r="H19" s="86"/>
    </row>
    <row r="20" s="38" customFormat="true" ht="18.65" hidden="false" customHeight="true" outlineLevel="0" collapsed="false">
      <c r="A20" s="92"/>
      <c r="B20" s="86"/>
      <c r="D20" s="102" t="s">
        <v>13</v>
      </c>
      <c r="E20" s="96" t="n">
        <v>5</v>
      </c>
      <c r="H20" s="86"/>
    </row>
    <row r="21" s="38" customFormat="true" ht="18.65" hidden="false" customHeight="true" outlineLevel="0" collapsed="false">
      <c r="A21" s="92"/>
      <c r="B21" s="86"/>
      <c r="D21" s="102"/>
      <c r="E21" s="96"/>
      <c r="H21" s="86"/>
    </row>
    <row r="22" s="38" customFormat="true" ht="18.65" hidden="false" customHeight="true" outlineLevel="0" collapsed="false">
      <c r="A22" s="92"/>
      <c r="B22" s="86"/>
      <c r="D22" s="102" t="s">
        <v>32</v>
      </c>
      <c r="E22" s="101" t="n">
        <v>4</v>
      </c>
      <c r="H22" s="86"/>
    </row>
    <row r="23" s="38" customFormat="true" ht="18.65" hidden="false" customHeight="true" outlineLevel="0" collapsed="false">
      <c r="A23" s="90" t="s">
        <v>14</v>
      </c>
      <c r="B23" s="96"/>
      <c r="D23" s="102"/>
      <c r="E23" s="101"/>
      <c r="H23" s="86"/>
    </row>
    <row r="24" s="38" customFormat="true" ht="18.65" hidden="false" customHeight="true" outlineLevel="0" collapsed="false">
      <c r="A24" s="90" t="s">
        <v>52</v>
      </c>
      <c r="B24" s="101"/>
      <c r="E24" s="86"/>
      <c r="H24" s="86"/>
    </row>
    <row r="25" customFormat="false" ht="18.65" hidden="false" customHeight="true" outlineLevel="0" collapsed="false">
      <c r="A25" s="38"/>
      <c r="B25" s="86"/>
      <c r="C25" s="38"/>
      <c r="D25" s="38"/>
      <c r="E25" s="86"/>
      <c r="F25" s="38"/>
      <c r="G25" s="38"/>
      <c r="H25" s="86"/>
      <c r="I25" s="38"/>
      <c r="J25" s="38"/>
    </row>
    <row r="26" customFormat="false" ht="18.65" hidden="false" customHeight="true" outlineLevel="0" collapsed="false">
      <c r="J26" s="1"/>
    </row>
    <row r="27" customFormat="false" ht="18.65" hidden="false" customHeight="true" outlineLevel="0" collapsed="false">
      <c r="J27" s="1"/>
    </row>
    <row r="28" customFormat="false" ht="18.65" hidden="false" customHeight="true" outlineLevel="0" collapsed="false">
      <c r="J28" s="1"/>
    </row>
    <row r="29" customFormat="false" ht="18.65" hidden="false" customHeight="true" outlineLevel="0" collapsed="false">
      <c r="J29" s="1"/>
    </row>
    <row r="30" customFormat="false" ht="18.65" hidden="false" customHeight="true" outlineLevel="0" collapsed="false">
      <c r="J30" s="1"/>
    </row>
    <row r="31" customFormat="false" ht="18.65" hidden="false" customHeight="true" outlineLevel="0" collapsed="false">
      <c r="J31" s="1"/>
    </row>
    <row r="32" customFormat="false" ht="18.65" hidden="false" customHeight="true" outlineLevel="0" collapsed="false">
      <c r="J32" s="1"/>
    </row>
    <row r="33" customFormat="false" ht="18.65" hidden="false" customHeight="true" outlineLevel="0" collapsed="false">
      <c r="J33" s="1"/>
    </row>
    <row r="34" customFormat="false" ht="18.65" hidden="false" customHeight="true" outlineLevel="0" collapsed="false">
      <c r="J34" s="1"/>
    </row>
    <row r="35" customFormat="false" ht="18.65" hidden="false" customHeight="true" outlineLevel="0" collapsed="false">
      <c r="J35" s="1"/>
    </row>
    <row r="36" customFormat="false" ht="18.65" hidden="false" customHeight="true" outlineLevel="0" collapsed="false">
      <c r="J36" s="1"/>
    </row>
    <row r="37" customFormat="false" ht="18.65" hidden="false" customHeight="true" outlineLevel="0" collapsed="false">
      <c r="J37" s="1"/>
    </row>
    <row r="38" customFormat="false" ht="18.65" hidden="false" customHeight="true" outlineLevel="0" collapsed="false">
      <c r="J38" s="1"/>
    </row>
    <row r="39" customFormat="false" ht="18.65" hidden="false" customHeight="true" outlineLevel="0" collapsed="false">
      <c r="J39" s="1"/>
    </row>
    <row r="40" customFormat="false" ht="18.65" hidden="false" customHeight="true" outlineLevel="0" collapsed="false">
      <c r="J40" s="1"/>
    </row>
    <row r="41" customFormat="false" ht="18.65" hidden="false" customHeight="true" outlineLevel="0" collapsed="false">
      <c r="J41" s="1"/>
    </row>
    <row r="42" customFormat="false" ht="18.65" hidden="false" customHeight="true" outlineLevel="0" collapsed="false">
      <c r="J42" s="1"/>
    </row>
    <row r="43" customFormat="false" ht="18.65" hidden="false" customHeight="true" outlineLevel="0" collapsed="false">
      <c r="J43" s="1"/>
    </row>
    <row r="44" customFormat="false" ht="18.65" hidden="false" customHeight="true" outlineLevel="0" collapsed="false">
      <c r="J44" s="1"/>
    </row>
    <row r="45" customFormat="false" ht="18.65" hidden="false" customHeight="true" outlineLevel="0" collapsed="false">
      <c r="J45" s="1"/>
    </row>
    <row r="46" customFormat="false" ht="18.65" hidden="false" customHeight="true" outlineLevel="0" collapsed="false">
      <c r="J46" s="1"/>
    </row>
    <row r="47" customFormat="false" ht="18.65" hidden="false" customHeight="true" outlineLevel="0" collapsed="false">
      <c r="J47" s="1"/>
    </row>
    <row r="65536" customFormat="false" ht="12.8" hidden="false" customHeight="true" outlineLevel="0" collapsed="false"/>
  </sheetData>
  <mergeCells count="14">
    <mergeCell ref="A1:H1"/>
    <mergeCell ref="G5:G7"/>
    <mergeCell ref="D9:D10"/>
    <mergeCell ref="E9:E10"/>
    <mergeCell ref="D11:D12"/>
    <mergeCell ref="E11:E12"/>
    <mergeCell ref="G15:G16"/>
    <mergeCell ref="H15:H16"/>
    <mergeCell ref="G17:G18"/>
    <mergeCell ref="H17:H18"/>
    <mergeCell ref="D20:D21"/>
    <mergeCell ref="E20:E21"/>
    <mergeCell ref="D22:D23"/>
    <mergeCell ref="E22:E23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5" activeCellId="0" sqref="L25"/>
    </sheetView>
  </sheetViews>
  <sheetFormatPr defaultColWidth="9.05078125" defaultRowHeight="12.75" zeroHeight="false" outlineLevelRow="0" outlineLevelCol="0"/>
  <cols>
    <col collapsed="false" customWidth="true" hidden="false" outlineLevel="0" max="1" min="1" style="104" width="14.85"/>
    <col collapsed="false" customWidth="true" hidden="false" outlineLevel="0" max="2" min="2" style="104" width="14.25"/>
    <col collapsed="false" customWidth="true" hidden="false" outlineLevel="0" max="4" min="3" style="1" width="13.6"/>
    <col collapsed="false" customWidth="true" hidden="false" outlineLevel="0" max="5" min="5" style="1" width="15.85"/>
    <col collapsed="false" customWidth="true" hidden="false" outlineLevel="0" max="8" min="8" style="1" width="2.35"/>
  </cols>
  <sheetData>
    <row r="1" s="110" customFormat="true" ht="16.5" hidden="false" customHeight="true" outlineLevel="0" collapsed="false">
      <c r="A1" s="105" t="s">
        <v>53</v>
      </c>
      <c r="B1" s="106" t="s">
        <v>54</v>
      </c>
      <c r="C1" s="107" t="s">
        <v>55</v>
      </c>
      <c r="D1" s="107" t="s">
        <v>56</v>
      </c>
      <c r="E1" s="108" t="s">
        <v>57</v>
      </c>
      <c r="F1" s="109" t="s">
        <v>58</v>
      </c>
      <c r="G1" s="109"/>
    </row>
    <row r="2" customFormat="false" ht="24.6" hidden="false" customHeight="true" outlineLevel="0" collapsed="false">
      <c r="A2" s="105"/>
      <c r="B2" s="111"/>
      <c r="C2" s="107"/>
      <c r="D2" s="107"/>
      <c r="E2" s="108"/>
      <c r="F2" s="112" t="s">
        <v>59</v>
      </c>
      <c r="G2" s="112" t="s">
        <v>60</v>
      </c>
    </row>
    <row r="3" s="47" customFormat="true" ht="14.65" hidden="false" customHeight="false" outlineLevel="0" collapsed="false">
      <c r="A3" s="113" t="n">
        <v>45215</v>
      </c>
      <c r="B3" s="113" t="s">
        <v>61</v>
      </c>
      <c r="C3" s="114" t="s">
        <v>15</v>
      </c>
      <c r="D3" s="114" t="s">
        <v>16</v>
      </c>
      <c r="E3" s="115" t="n">
        <v>45411</v>
      </c>
      <c r="F3" s="114" t="n">
        <v>4</v>
      </c>
      <c r="G3" s="114" t="n">
        <v>5</v>
      </c>
    </row>
    <row r="4" s="47" customFormat="true" ht="14.65" hidden="false" customHeight="false" outlineLevel="0" collapsed="false">
      <c r="A4" s="113" t="n">
        <v>45278</v>
      </c>
      <c r="B4" s="116" t="s">
        <v>61</v>
      </c>
      <c r="C4" s="114" t="s">
        <v>17</v>
      </c>
      <c r="D4" s="114" t="s">
        <v>15</v>
      </c>
      <c r="E4" s="115" t="n">
        <v>45390</v>
      </c>
      <c r="F4" s="114" t="n">
        <v>7</v>
      </c>
      <c r="G4" s="114" t="n">
        <v>2</v>
      </c>
    </row>
    <row r="5" customFormat="false" ht="12.8" hidden="false" customHeight="false" outlineLevel="0" collapsed="false">
      <c r="A5" s="113" t="n">
        <v>45278</v>
      </c>
      <c r="B5" s="116" t="s">
        <v>61</v>
      </c>
      <c r="C5" s="114" t="s">
        <v>62</v>
      </c>
      <c r="D5" s="114" t="s">
        <v>14</v>
      </c>
      <c r="E5" s="115" t="n">
        <v>45390</v>
      </c>
      <c r="F5" s="114" t="n">
        <v>3</v>
      </c>
      <c r="G5" s="114" t="n">
        <v>6</v>
      </c>
    </row>
    <row r="6" customFormat="false" ht="12.75" hidden="false" customHeight="true" outlineLevel="0" collapsed="false">
      <c r="A6" s="113"/>
      <c r="B6" s="116"/>
      <c r="C6" s="114"/>
      <c r="D6" s="114"/>
      <c r="E6" s="115"/>
      <c r="F6" s="114"/>
      <c r="G6" s="114"/>
      <c r="I6" s="117" t="s">
        <v>63</v>
      </c>
      <c r="J6" s="117"/>
      <c r="K6" s="117"/>
    </row>
    <row r="7" customFormat="false" ht="12.75" hidden="false" customHeight="false" outlineLevel="0" collapsed="false">
      <c r="A7" s="113"/>
      <c r="B7" s="113"/>
      <c r="C7" s="114"/>
      <c r="E7" s="115"/>
      <c r="F7" s="114"/>
      <c r="G7" s="114"/>
      <c r="I7" s="117"/>
      <c r="J7" s="117"/>
      <c r="K7" s="117"/>
    </row>
    <row r="8" customFormat="false" ht="12.75" hidden="false" customHeight="false" outlineLevel="0" collapsed="false">
      <c r="A8" s="113"/>
      <c r="B8" s="118"/>
      <c r="C8" s="114"/>
      <c r="D8" s="114"/>
      <c r="E8" s="119"/>
      <c r="F8" s="114"/>
      <c r="G8" s="114"/>
      <c r="I8" s="117"/>
      <c r="J8" s="117"/>
      <c r="K8" s="117"/>
    </row>
    <row r="9" customFormat="false" ht="12.75" hidden="false" customHeight="false" outlineLevel="0" collapsed="false">
      <c r="A9" s="113"/>
      <c r="B9" s="113"/>
      <c r="C9" s="114"/>
      <c r="D9" s="114"/>
      <c r="E9" s="115"/>
      <c r="F9" s="114"/>
      <c r="G9" s="114"/>
      <c r="I9" s="117"/>
      <c r="J9" s="117"/>
      <c r="K9" s="117"/>
    </row>
    <row r="10" customFormat="false" ht="12.75" hidden="false" customHeight="false" outlineLevel="0" collapsed="false">
      <c r="A10" s="113"/>
      <c r="B10" s="113"/>
      <c r="C10" s="114"/>
      <c r="D10" s="114"/>
      <c r="E10" s="115"/>
      <c r="F10" s="114"/>
      <c r="G10" s="114"/>
      <c r="I10" s="117"/>
      <c r="J10" s="117"/>
      <c r="K10" s="117"/>
    </row>
    <row r="11" customFormat="false" ht="12.75" hidden="false" customHeight="false" outlineLevel="0" collapsed="false">
      <c r="A11" s="120"/>
      <c r="B11" s="118"/>
      <c r="C11" s="114"/>
      <c r="D11" s="47"/>
      <c r="E11" s="115"/>
      <c r="F11" s="114"/>
      <c r="G11" s="114"/>
      <c r="I11" s="117"/>
      <c r="J11" s="117"/>
      <c r="K11" s="117"/>
    </row>
    <row r="12" customFormat="false" ht="12.75" hidden="false" customHeight="false" outlineLevel="0" collapsed="false">
      <c r="A12" s="120"/>
      <c r="B12" s="118"/>
      <c r="C12" s="114"/>
      <c r="D12" s="114"/>
      <c r="E12" s="119"/>
      <c r="F12" s="114"/>
      <c r="G12" s="114"/>
      <c r="I12" s="117"/>
      <c r="J12" s="117"/>
      <c r="K12" s="117"/>
    </row>
    <row r="13" customFormat="false" ht="12.75" hidden="false" customHeight="false" outlineLevel="0" collapsed="false">
      <c r="A13" s="121"/>
      <c r="B13" s="121"/>
      <c r="C13" s="11"/>
      <c r="D13" s="11"/>
      <c r="E13" s="11"/>
      <c r="F13" s="11"/>
      <c r="G13" s="11"/>
    </row>
    <row r="14" customFormat="false" ht="12.75" hidden="false" customHeight="false" outlineLevel="0" collapsed="false">
      <c r="A14" s="121"/>
      <c r="B14" s="121"/>
      <c r="C14" s="11"/>
      <c r="D14" s="11"/>
      <c r="E14" s="11"/>
      <c r="F14" s="11"/>
      <c r="G14" s="11"/>
    </row>
    <row r="15" customFormat="false" ht="12.75" hidden="false" customHeight="false" outlineLevel="0" collapsed="false">
      <c r="A15" s="121"/>
      <c r="B15" s="121"/>
      <c r="C15" s="11"/>
      <c r="D15" s="11"/>
      <c r="E15" s="11"/>
      <c r="F15" s="11"/>
      <c r="G15" s="11"/>
    </row>
    <row r="16" customFormat="false" ht="12.75" hidden="false" customHeight="false" outlineLevel="0" collapsed="false">
      <c r="A16" s="121"/>
      <c r="B16" s="121"/>
      <c r="C16" s="11"/>
      <c r="D16" s="11"/>
      <c r="E16" s="11"/>
      <c r="F16" s="11"/>
      <c r="G16" s="11"/>
    </row>
    <row r="17" customFormat="false" ht="12.75" hidden="false" customHeight="false" outlineLevel="0" collapsed="false">
      <c r="A17" s="121"/>
      <c r="B17" s="121"/>
      <c r="C17" s="11"/>
      <c r="D17" s="11"/>
      <c r="E17" s="11"/>
      <c r="F17" s="11"/>
      <c r="G17" s="11"/>
    </row>
    <row r="18" customFormat="false" ht="12.75" hidden="false" customHeight="false" outlineLevel="0" collapsed="false">
      <c r="A18" s="121"/>
      <c r="B18" s="121"/>
      <c r="C18" s="11"/>
      <c r="D18" s="11"/>
      <c r="E18" s="11"/>
      <c r="F18" s="11"/>
      <c r="G18" s="11"/>
    </row>
    <row r="19" customFormat="false" ht="12.75" hidden="false" customHeight="false" outlineLevel="0" collapsed="false">
      <c r="A19" s="121"/>
      <c r="B19" s="121"/>
      <c r="C19" s="11"/>
      <c r="D19" s="11"/>
      <c r="E19" s="11"/>
      <c r="F19" s="11"/>
      <c r="G19" s="11"/>
    </row>
    <row r="20" customFormat="false" ht="12.75" hidden="false" customHeight="false" outlineLevel="0" collapsed="false">
      <c r="A20" s="121"/>
      <c r="B20" s="121"/>
      <c r="C20" s="11"/>
      <c r="D20" s="11"/>
      <c r="E20" s="11"/>
      <c r="F20" s="11"/>
      <c r="G20" s="11"/>
    </row>
    <row r="21" customFormat="false" ht="12.75" hidden="false" customHeight="false" outlineLevel="0" collapsed="false">
      <c r="A21" s="121"/>
      <c r="B21" s="121"/>
      <c r="C21" s="11"/>
      <c r="D21" s="11"/>
      <c r="E21" s="11"/>
      <c r="F21" s="11"/>
      <c r="G21" s="11"/>
    </row>
    <row r="22" customFormat="false" ht="12.75" hidden="false" customHeight="false" outlineLevel="0" collapsed="false">
      <c r="A22" s="121"/>
      <c r="B22" s="121"/>
      <c r="C22" s="11"/>
      <c r="D22" s="11"/>
      <c r="E22" s="11"/>
      <c r="F22" s="11"/>
      <c r="G22" s="11"/>
    </row>
    <row r="23" customFormat="false" ht="12.75" hidden="false" customHeight="false" outlineLevel="0" collapsed="false">
      <c r="A23" s="121"/>
      <c r="B23" s="121"/>
      <c r="C23" s="11"/>
      <c r="D23" s="11"/>
      <c r="E23" s="11"/>
      <c r="F23" s="11"/>
      <c r="G23" s="11"/>
    </row>
  </sheetData>
  <mergeCells count="6">
    <mergeCell ref="A1:A2"/>
    <mergeCell ref="C1:C2"/>
    <mergeCell ref="D1:D2"/>
    <mergeCell ref="E1:E2"/>
    <mergeCell ref="F1:G1"/>
    <mergeCell ref="I6:K12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ColWidth="15.05078125" defaultRowHeight="14.65" zeroHeight="false" outlineLevelRow="0" outlineLevelCol="0"/>
  <sheetData>
    <row r="1" customFormat="false" ht="16" hidden="false" customHeight="true" outlineLevel="0" collapsed="false">
      <c r="A1" s="122" t="s">
        <v>64</v>
      </c>
      <c r="B1" s="123" t="s">
        <v>38</v>
      </c>
      <c r="C1" s="123" t="s">
        <v>65</v>
      </c>
      <c r="D1" s="123" t="s">
        <v>66</v>
      </c>
      <c r="E1" s="123" t="s">
        <v>67</v>
      </c>
      <c r="F1" s="123" t="s">
        <v>68</v>
      </c>
      <c r="G1" s="123" t="s">
        <v>69</v>
      </c>
      <c r="H1" s="1"/>
    </row>
    <row r="2" customFormat="false" ht="16" hidden="false" customHeight="true" outlineLevel="0" collapsed="false">
      <c r="A2" s="10" t="s">
        <v>70</v>
      </c>
      <c r="B2" s="124" t="s">
        <v>71</v>
      </c>
      <c r="C2" s="124" t="s">
        <v>17</v>
      </c>
      <c r="D2" s="124"/>
      <c r="E2" s="124" t="s">
        <v>34</v>
      </c>
      <c r="F2" s="124" t="s">
        <v>13</v>
      </c>
      <c r="G2" s="125" t="s">
        <v>72</v>
      </c>
      <c r="H2" s="1"/>
    </row>
    <row r="3" customFormat="false" ht="16" hidden="false" customHeight="true" outlineLevel="0" collapsed="false">
      <c r="A3" s="10" t="s">
        <v>73</v>
      </c>
      <c r="B3" s="125" t="s">
        <v>32</v>
      </c>
      <c r="C3" s="125" t="s">
        <v>74</v>
      </c>
      <c r="D3" s="126" t="s">
        <v>75</v>
      </c>
      <c r="E3" s="126" t="s">
        <v>76</v>
      </c>
      <c r="F3" s="126" t="s">
        <v>77</v>
      </c>
      <c r="G3" s="125" t="s">
        <v>34</v>
      </c>
      <c r="H3" s="1"/>
    </row>
    <row r="4" customFormat="false" ht="16" hidden="false" customHeight="true" outlineLevel="0" collapsed="false">
      <c r="A4" s="10" t="s">
        <v>78</v>
      </c>
      <c r="B4" s="125" t="s">
        <v>45</v>
      </c>
      <c r="C4" s="125" t="s">
        <v>75</v>
      </c>
      <c r="D4" s="126" t="s">
        <v>75</v>
      </c>
      <c r="E4" s="126" t="s">
        <v>29</v>
      </c>
      <c r="F4" s="126" t="s">
        <v>79</v>
      </c>
      <c r="G4" s="125" t="s">
        <v>34</v>
      </c>
      <c r="H4" s="1"/>
    </row>
    <row r="5" customFormat="false" ht="16" hidden="false" customHeight="true" outlineLevel="0" collapsed="false">
      <c r="A5" s="10" t="s">
        <v>80</v>
      </c>
      <c r="B5" s="127" t="s">
        <v>81</v>
      </c>
      <c r="C5" s="127"/>
      <c r="D5" s="127"/>
      <c r="E5" s="127"/>
      <c r="F5" s="127"/>
      <c r="G5" s="125"/>
      <c r="H5" s="1"/>
    </row>
    <row r="6" customFormat="false" ht="16" hidden="false" customHeight="true" outlineLevel="0" collapsed="false">
      <c r="A6" s="10" t="s">
        <v>82</v>
      </c>
      <c r="B6" s="127" t="s">
        <v>83</v>
      </c>
      <c r="C6" s="127"/>
      <c r="D6" s="127"/>
      <c r="E6" s="127"/>
      <c r="F6" s="127"/>
      <c r="G6" s="125"/>
      <c r="H6" s="1"/>
    </row>
    <row r="7" customFormat="false" ht="16" hidden="false" customHeight="true" outlineLevel="0" collapsed="false">
      <c r="A7" s="10" t="s">
        <v>84</v>
      </c>
      <c r="B7" s="125" t="s">
        <v>85</v>
      </c>
      <c r="C7" s="125" t="s">
        <v>86</v>
      </c>
      <c r="D7" s="125" t="s">
        <v>74</v>
      </c>
      <c r="E7" s="125" t="s">
        <v>34</v>
      </c>
      <c r="F7" s="125" t="s">
        <v>45</v>
      </c>
      <c r="G7" s="125" t="s">
        <v>72</v>
      </c>
      <c r="H7" s="1"/>
    </row>
    <row r="8" customFormat="false" ht="15.75" hidden="false" customHeight="true" outlineLevel="0" collapsed="false">
      <c r="A8" s="10" t="s">
        <v>87</v>
      </c>
      <c r="B8" s="125" t="s">
        <v>32</v>
      </c>
      <c r="C8" s="125" t="s">
        <v>88</v>
      </c>
      <c r="D8" s="126" t="s">
        <v>89</v>
      </c>
      <c r="E8" s="126" t="s">
        <v>29</v>
      </c>
      <c r="F8" s="126" t="s">
        <v>74</v>
      </c>
      <c r="G8" s="125" t="s">
        <v>72</v>
      </c>
      <c r="H8" s="1"/>
    </row>
    <row r="9" customFormat="false" ht="16" hidden="false" customHeight="true" outlineLevel="0" collapsed="false">
      <c r="A9" s="10" t="s">
        <v>90</v>
      </c>
      <c r="B9" s="10" t="s">
        <v>91</v>
      </c>
      <c r="C9" s="10" t="s">
        <v>32</v>
      </c>
      <c r="D9" s="10" t="s">
        <v>45</v>
      </c>
      <c r="E9" s="10" t="s">
        <v>13</v>
      </c>
      <c r="F9" s="10" t="s">
        <v>92</v>
      </c>
      <c r="G9" s="10" t="s">
        <v>72</v>
      </c>
      <c r="H9" s="1"/>
    </row>
    <row r="10" customFormat="false" ht="16" hidden="false" customHeight="true" outlineLevel="0" collapsed="false">
      <c r="A10" s="10" t="s">
        <v>93</v>
      </c>
      <c r="B10" s="10" t="s">
        <v>86</v>
      </c>
      <c r="C10" s="10" t="s">
        <v>94</v>
      </c>
      <c r="D10" s="10" t="s">
        <v>72</v>
      </c>
      <c r="E10" s="10" t="s">
        <v>89</v>
      </c>
      <c r="F10" s="10" t="s">
        <v>34</v>
      </c>
      <c r="G10" s="10" t="s">
        <v>72</v>
      </c>
      <c r="H10" s="1"/>
    </row>
    <row r="11" customFormat="false" ht="14.5" hidden="false" customHeight="true" outlineLevel="0" collapsed="false">
      <c r="A11" s="10" t="s">
        <v>95</v>
      </c>
      <c r="B11" s="10" t="s">
        <v>91</v>
      </c>
      <c r="C11" s="10" t="s">
        <v>29</v>
      </c>
      <c r="D11" s="10" t="s">
        <v>32</v>
      </c>
      <c r="E11" s="10" t="s">
        <v>88</v>
      </c>
      <c r="F11" s="10" t="s">
        <v>96</v>
      </c>
      <c r="G11" s="10" t="s">
        <v>72</v>
      </c>
      <c r="H11" s="1"/>
    </row>
    <row r="12" customFormat="false" ht="14.5" hidden="false" customHeight="true" outlineLevel="0" collapsed="false">
      <c r="A12" s="10" t="s">
        <v>97</v>
      </c>
      <c r="B12" s="10" t="s">
        <v>89</v>
      </c>
      <c r="C12" s="10" t="s">
        <v>45</v>
      </c>
      <c r="D12" s="10" t="s">
        <v>98</v>
      </c>
      <c r="E12" s="10" t="s">
        <v>32</v>
      </c>
      <c r="F12" s="10" t="s">
        <v>13</v>
      </c>
      <c r="G12" s="10" t="s">
        <v>72</v>
      </c>
      <c r="H12" s="1"/>
    </row>
    <row r="13" customFormat="false" ht="14.5" hidden="false" customHeight="true" outlineLevel="0" collapsed="false">
      <c r="A13" s="10" t="s">
        <v>99</v>
      </c>
      <c r="B13" s="10" t="s">
        <v>100</v>
      </c>
      <c r="C13" s="10" t="s">
        <v>101</v>
      </c>
      <c r="D13" s="10" t="s">
        <v>86</v>
      </c>
      <c r="E13" s="10" t="s">
        <v>72</v>
      </c>
      <c r="F13" s="10" t="s">
        <v>102</v>
      </c>
      <c r="G13" s="10" t="s">
        <v>30</v>
      </c>
      <c r="H13" s="1"/>
    </row>
    <row r="14" customFormat="false" ht="15.75" hidden="false" customHeight="true" outlineLevel="0" collapsed="false">
      <c r="A14" s="10" t="s">
        <v>103</v>
      </c>
      <c r="B14" s="128" t="s">
        <v>88</v>
      </c>
      <c r="C14" s="125" t="s">
        <v>32</v>
      </c>
      <c r="D14" s="125" t="s">
        <v>29</v>
      </c>
      <c r="E14" s="125" t="s">
        <v>96</v>
      </c>
      <c r="F14" s="125" t="s">
        <v>34</v>
      </c>
      <c r="G14" s="125" t="s">
        <v>72</v>
      </c>
      <c r="H14" s="1"/>
    </row>
    <row r="15" customFormat="false" ht="15.75" hidden="false" customHeight="true" outlineLevel="0" collapsed="false">
      <c r="A15" s="10" t="s">
        <v>104</v>
      </c>
      <c r="B15" s="128" t="s">
        <v>89</v>
      </c>
      <c r="C15" s="125" t="s">
        <v>105</v>
      </c>
      <c r="D15" s="125" t="s">
        <v>98</v>
      </c>
      <c r="E15" s="125" t="s">
        <v>13</v>
      </c>
      <c r="F15" s="125" t="s">
        <v>45</v>
      </c>
      <c r="G15" s="125" t="s">
        <v>34</v>
      </c>
      <c r="H15" s="1"/>
    </row>
    <row r="16" customFormat="false" ht="15.75" hidden="false" customHeight="true" outlineLevel="0" collapsed="false">
      <c r="A16" s="10" t="s">
        <v>106</v>
      </c>
      <c r="B16" s="128" t="s">
        <v>86</v>
      </c>
      <c r="C16" s="125" t="s">
        <v>107</v>
      </c>
      <c r="D16" s="125" t="s">
        <v>108</v>
      </c>
      <c r="E16" s="125" t="s">
        <v>109</v>
      </c>
      <c r="F16" s="125" t="s">
        <v>101</v>
      </c>
      <c r="G16" s="125" t="s">
        <v>34</v>
      </c>
      <c r="H16" s="1"/>
    </row>
    <row r="17" customFormat="false" ht="15.75" hidden="false" customHeight="true" outlineLevel="0" collapsed="false">
      <c r="A17" s="10" t="s">
        <v>110</v>
      </c>
      <c r="B17" s="128" t="s">
        <v>13</v>
      </c>
      <c r="C17" s="125" t="s">
        <v>96</v>
      </c>
      <c r="D17" s="125" t="s">
        <v>86</v>
      </c>
      <c r="E17" s="125" t="s">
        <v>111</v>
      </c>
      <c r="F17" s="125" t="s">
        <v>109</v>
      </c>
      <c r="G17" s="125" t="s">
        <v>34</v>
      </c>
      <c r="H17" s="1"/>
    </row>
    <row r="18" customFormat="false" ht="16" hidden="false" customHeight="true" outlineLevel="0" collapsed="false">
      <c r="A18" s="10" t="s">
        <v>112</v>
      </c>
      <c r="B18" s="128" t="s">
        <v>30</v>
      </c>
      <c r="C18" s="125" t="s">
        <v>45</v>
      </c>
      <c r="D18" s="125" t="s">
        <v>29</v>
      </c>
      <c r="E18" s="125" t="s">
        <v>13</v>
      </c>
      <c r="F18" s="125" t="s">
        <v>105</v>
      </c>
      <c r="G18" s="125" t="s">
        <v>34</v>
      </c>
      <c r="H18" s="1"/>
    </row>
    <row r="19" customFormat="false" ht="16" hidden="false" customHeight="true" outlineLevel="0" collapsed="false">
      <c r="A19" s="10" t="s">
        <v>113</v>
      </c>
      <c r="B19" s="128" t="s">
        <v>86</v>
      </c>
      <c r="C19" s="125" t="s">
        <v>45</v>
      </c>
      <c r="D19" s="128"/>
      <c r="E19" s="128"/>
      <c r="F19" s="128"/>
      <c r="G19" s="125" t="s">
        <v>96</v>
      </c>
      <c r="H19" s="1"/>
    </row>
    <row r="20" customFormat="false" ht="16" hidden="false" customHeight="true" outlineLevel="0" collapsed="false">
      <c r="A20" s="10" t="s">
        <v>114</v>
      </c>
      <c r="B20" s="128" t="s">
        <v>45</v>
      </c>
      <c r="C20" s="125" t="s">
        <v>86</v>
      </c>
      <c r="D20" s="128"/>
      <c r="E20" s="128"/>
      <c r="F20" s="128"/>
      <c r="G20" s="10" t="s">
        <v>115</v>
      </c>
      <c r="H20" s="1"/>
    </row>
    <row r="21" customFormat="false" ht="16" hidden="false" customHeight="true" outlineLevel="0" collapsed="false">
      <c r="A21" s="10" t="s">
        <v>116</v>
      </c>
      <c r="B21" s="128" t="s">
        <v>109</v>
      </c>
      <c r="C21" s="125" t="s">
        <v>96</v>
      </c>
      <c r="D21" s="128"/>
      <c r="E21" s="125" t="s">
        <v>96</v>
      </c>
      <c r="F21" s="125" t="s">
        <v>12</v>
      </c>
      <c r="G21" s="10" t="s">
        <v>115</v>
      </c>
      <c r="H21" s="1"/>
    </row>
    <row r="22" customFormat="false" ht="16" hidden="false" customHeight="true" outlineLevel="0" collapsed="false">
      <c r="A22" s="10" t="s">
        <v>117</v>
      </c>
      <c r="B22" s="128" t="s">
        <v>115</v>
      </c>
      <c r="C22" s="128"/>
      <c r="D22" s="128"/>
      <c r="E22" s="128"/>
      <c r="F22" s="128"/>
      <c r="G22" s="10" t="s">
        <v>115</v>
      </c>
      <c r="H22" s="1"/>
    </row>
    <row r="23" customFormat="false" ht="14.65" hidden="false" customHeight="false" outlineLevel="0" collapsed="false">
      <c r="A23" s="1"/>
      <c r="B23" s="1"/>
      <c r="C23" s="1"/>
      <c r="D23" s="1"/>
      <c r="E23" s="1"/>
      <c r="F23" s="1"/>
      <c r="G23" s="1"/>
      <c r="H23" s="1"/>
    </row>
    <row r="24" customFormat="false" ht="14.65" hidden="false" customHeight="false" outlineLevel="0" collapsed="false">
      <c r="A24" s="1"/>
      <c r="B24" s="1"/>
      <c r="C24" s="1"/>
      <c r="D24" s="1"/>
      <c r="E24" s="1"/>
      <c r="F24" s="1"/>
      <c r="G24" s="1"/>
      <c r="H24" s="1"/>
    </row>
    <row r="25" customFormat="false" ht="14.65" hidden="false" customHeight="false" outlineLevel="0" collapsed="false">
      <c r="A25" s="1"/>
      <c r="B25" s="1"/>
      <c r="C25" s="1"/>
      <c r="D25" s="1"/>
      <c r="E25" s="1"/>
      <c r="F25" s="1"/>
      <c r="G25" s="1"/>
      <c r="H25" s="1"/>
    </row>
    <row r="26" customFormat="false" ht="14.65" hidden="false" customHeight="false" outlineLevel="0" collapsed="false">
      <c r="A26" s="1"/>
      <c r="B26" s="1"/>
      <c r="C26" s="1"/>
      <c r="D26" s="1"/>
      <c r="E26" s="1"/>
      <c r="F26" s="1"/>
      <c r="G26" s="1"/>
      <c r="H26" s="1"/>
    </row>
    <row r="27" customFormat="false" ht="14.65" hidden="false" customHeight="false" outlineLevel="0" collapsed="false">
      <c r="A27" s="1"/>
      <c r="B27" s="1"/>
      <c r="C27" s="1"/>
      <c r="D27" s="1"/>
      <c r="E27" s="1"/>
      <c r="F27" s="1"/>
      <c r="G27" s="1"/>
      <c r="H27" s="1"/>
    </row>
    <row r="28" customFormat="false" ht="14.65" hidden="false" customHeight="false" outlineLevel="0" collapsed="false">
      <c r="A28" s="1"/>
      <c r="B28" s="1"/>
      <c r="C28" s="1"/>
      <c r="D28" s="1"/>
      <c r="E28" s="1"/>
      <c r="F28" s="1"/>
      <c r="G28" s="1"/>
      <c r="H28" s="1"/>
    </row>
    <row r="29" customFormat="false" ht="16" hidden="false" customHeight="true" outlineLevel="0" collapsed="false">
      <c r="A29" s="9" t="s">
        <v>118</v>
      </c>
      <c r="B29" s="1"/>
      <c r="C29" s="1"/>
      <c r="D29" s="1"/>
      <c r="E29" s="1"/>
      <c r="F29" s="1"/>
      <c r="G29" s="1"/>
      <c r="H29" s="1"/>
    </row>
    <row r="30" customFormat="false" ht="14.65" hidden="false" customHeight="false" outlineLevel="0" collapsed="false">
      <c r="A30" s="1"/>
      <c r="B30" s="1"/>
      <c r="C30" s="1"/>
      <c r="D30" s="1"/>
      <c r="E30" s="1"/>
      <c r="F30" s="1"/>
      <c r="G30" s="1"/>
      <c r="H30" s="1"/>
    </row>
    <row r="31" customFormat="false" ht="14.65" hidden="false" customHeight="false" outlineLevel="0" collapsed="false">
      <c r="A31" s="1"/>
      <c r="B31" s="1"/>
      <c r="C31" s="1"/>
      <c r="D31" s="1"/>
      <c r="E31" s="1"/>
      <c r="F31" s="1"/>
      <c r="G31" s="1"/>
      <c r="H31" s="1"/>
    </row>
  </sheetData>
  <mergeCells count="2">
    <mergeCell ref="B5:F5"/>
    <mergeCell ref="B6:F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48" activeCellId="0" sqref="O48"/>
    </sheetView>
  </sheetViews>
  <sheetFormatPr defaultColWidth="10.15234375" defaultRowHeight="19.4" zeroHeight="false" outlineLevelRow="0" outlineLevelCol="0"/>
  <cols>
    <col collapsed="false" customWidth="true" hidden="false" outlineLevel="0" max="1" min="1" style="1" width="9.05"/>
    <col collapsed="false" customWidth="true" hidden="false" outlineLevel="0" max="2" min="2" style="1" width="5.8"/>
    <col collapsed="false" customWidth="true" hidden="false" outlineLevel="0" max="11" min="3" style="1" width="12.08"/>
    <col collapsed="false" customWidth="true" hidden="false" outlineLevel="0" max="12" min="12" style="1" width="22.57"/>
    <col collapsed="false" customWidth="true" hidden="false" outlineLevel="0" max="13" min="13" style="1" width="32.08"/>
  </cols>
  <sheetData>
    <row r="1" customFormat="false" ht="19.4" hidden="false" customHeight="true" outlineLevel="0" collapsed="false">
      <c r="A1" s="129" t="s">
        <v>119</v>
      </c>
      <c r="B1" s="129" t="s">
        <v>120</v>
      </c>
      <c r="C1" s="130" t="s">
        <v>61</v>
      </c>
      <c r="D1" s="130" t="s">
        <v>121</v>
      </c>
      <c r="E1" s="130" t="s">
        <v>122</v>
      </c>
      <c r="F1" s="130" t="s">
        <v>123</v>
      </c>
      <c r="G1" s="130" t="s">
        <v>124</v>
      </c>
      <c r="H1" s="130" t="s">
        <v>125</v>
      </c>
      <c r="I1" s="130" t="s">
        <v>126</v>
      </c>
      <c r="J1" s="130" t="s">
        <v>127</v>
      </c>
      <c r="K1" s="130" t="s">
        <v>128</v>
      </c>
      <c r="L1" s="130" t="s">
        <v>129</v>
      </c>
      <c r="M1" s="130" t="s">
        <v>68</v>
      </c>
    </row>
    <row r="2" customFormat="false" ht="19.4" hidden="false" customHeight="true" outlineLevel="0" collapsed="false">
      <c r="A2" s="129" t="s">
        <v>130</v>
      </c>
      <c r="B2" s="129" t="n">
        <v>1</v>
      </c>
      <c r="C2" s="131"/>
      <c r="D2" s="131"/>
      <c r="E2" s="132" t="s">
        <v>131</v>
      </c>
      <c r="F2" s="131"/>
      <c r="G2" s="131"/>
      <c r="H2" s="131"/>
      <c r="I2" s="131"/>
      <c r="J2" s="131"/>
      <c r="K2" s="131"/>
      <c r="L2" s="131"/>
      <c r="M2" s="131"/>
    </row>
    <row r="3" customFormat="false" ht="19.4" hidden="false" customHeight="true" outlineLevel="0" collapsed="false">
      <c r="A3" s="129" t="s">
        <v>132</v>
      </c>
      <c r="B3" s="129" t="n">
        <f aca="false">+Winners!B2+1</f>
        <v>2</v>
      </c>
      <c r="C3" s="131"/>
      <c r="D3" s="131"/>
      <c r="E3" s="132" t="s">
        <v>133</v>
      </c>
      <c r="F3" s="131"/>
      <c r="G3" s="131"/>
      <c r="H3" s="131"/>
      <c r="I3" s="131"/>
      <c r="J3" s="131"/>
      <c r="K3" s="131"/>
      <c r="L3" s="131"/>
      <c r="M3" s="131"/>
    </row>
    <row r="4" customFormat="false" ht="19.4" hidden="false" customHeight="true" outlineLevel="0" collapsed="false">
      <c r="A4" s="129" t="s">
        <v>134</v>
      </c>
      <c r="B4" s="129" t="n">
        <f aca="false">+Winners!B3+1</f>
        <v>3</v>
      </c>
      <c r="C4" s="131"/>
      <c r="D4" s="131"/>
      <c r="E4" s="132" t="s">
        <v>133</v>
      </c>
      <c r="F4" s="131"/>
      <c r="G4" s="131"/>
      <c r="H4" s="131"/>
      <c r="I4" s="131"/>
      <c r="J4" s="131"/>
      <c r="K4" s="131"/>
      <c r="L4" s="131"/>
      <c r="M4" s="131"/>
    </row>
    <row r="5" customFormat="false" ht="19.4" hidden="false" customHeight="true" outlineLevel="0" collapsed="false">
      <c r="A5" s="129" t="s">
        <v>135</v>
      </c>
      <c r="B5" s="129" t="n">
        <f aca="false">+Winners!B4+1</f>
        <v>4</v>
      </c>
      <c r="C5" s="131"/>
      <c r="D5" s="131"/>
      <c r="E5" s="132" t="s">
        <v>133</v>
      </c>
      <c r="F5" s="131"/>
      <c r="G5" s="131"/>
      <c r="H5" s="131"/>
      <c r="I5" s="131"/>
      <c r="J5" s="131"/>
      <c r="K5" s="131"/>
      <c r="L5" s="131"/>
      <c r="M5" s="131"/>
    </row>
    <row r="6" customFormat="false" ht="19.4" hidden="false" customHeight="true" outlineLevel="0" collapsed="false">
      <c r="A6" s="129" t="s">
        <v>136</v>
      </c>
      <c r="B6" s="129" t="n">
        <f aca="false">+Winners!B5+1</f>
        <v>5</v>
      </c>
      <c r="C6" s="131"/>
      <c r="D6" s="131"/>
      <c r="E6" s="132" t="s">
        <v>133</v>
      </c>
      <c r="F6" s="131"/>
      <c r="G6" s="131"/>
      <c r="H6" s="131"/>
      <c r="I6" s="131"/>
      <c r="J6" s="131"/>
      <c r="K6" s="131"/>
      <c r="L6" s="131"/>
      <c r="M6" s="131"/>
    </row>
    <row r="7" customFormat="false" ht="19.4" hidden="false" customHeight="true" outlineLevel="0" collapsed="false">
      <c r="A7" s="129" t="s">
        <v>137</v>
      </c>
      <c r="B7" s="129" t="n">
        <f aca="false">+Winners!B6+1</f>
        <v>6</v>
      </c>
      <c r="C7" s="131"/>
      <c r="D7" s="131"/>
      <c r="E7" s="132" t="s">
        <v>100</v>
      </c>
      <c r="F7" s="131"/>
      <c r="G7" s="131"/>
      <c r="H7" s="131"/>
      <c r="I7" s="131"/>
      <c r="J7" s="131"/>
      <c r="K7" s="131"/>
      <c r="L7" s="131"/>
      <c r="M7" s="131"/>
    </row>
    <row r="8" customFormat="false" ht="19.4" hidden="false" customHeight="true" outlineLevel="0" collapsed="false">
      <c r="A8" s="129" t="s">
        <v>138</v>
      </c>
      <c r="B8" s="129" t="n">
        <f aca="false">+Winners!B7+1</f>
        <v>7</v>
      </c>
      <c r="C8" s="131"/>
      <c r="D8" s="131"/>
      <c r="E8" s="132" t="s">
        <v>109</v>
      </c>
      <c r="F8" s="131"/>
      <c r="G8" s="131"/>
      <c r="H8" s="131"/>
      <c r="I8" s="131"/>
      <c r="J8" s="131"/>
      <c r="K8" s="131"/>
      <c r="L8" s="131"/>
      <c r="M8" s="131"/>
    </row>
    <row r="9" customFormat="false" ht="19.4" hidden="false" customHeight="true" outlineLevel="0" collapsed="false">
      <c r="A9" s="129" t="s">
        <v>139</v>
      </c>
      <c r="B9" s="129" t="n">
        <f aca="false">+Winners!B8+1</f>
        <v>8</v>
      </c>
      <c r="C9" s="131"/>
      <c r="D9" s="131"/>
      <c r="E9" s="132" t="s">
        <v>115</v>
      </c>
      <c r="F9" s="131"/>
      <c r="G9" s="131"/>
      <c r="H9" s="131"/>
      <c r="I9" s="131"/>
      <c r="J9" s="131"/>
      <c r="K9" s="131"/>
      <c r="L9" s="131"/>
      <c r="M9" s="131"/>
    </row>
    <row r="10" customFormat="false" ht="19.4" hidden="false" customHeight="true" outlineLevel="0" collapsed="false">
      <c r="A10" s="129" t="s">
        <v>140</v>
      </c>
      <c r="B10" s="129" t="n">
        <f aca="false">+Winners!B9+1</f>
        <v>9</v>
      </c>
      <c r="C10" s="131"/>
      <c r="D10" s="131"/>
      <c r="E10" s="132" t="s">
        <v>115</v>
      </c>
      <c r="F10" s="132"/>
      <c r="G10" s="133"/>
      <c r="H10" s="133"/>
      <c r="I10" s="133"/>
      <c r="J10" s="132"/>
      <c r="K10" s="132"/>
      <c r="L10" s="132"/>
      <c r="M10" s="132"/>
    </row>
    <row r="11" customFormat="false" ht="19.4" hidden="false" customHeight="true" outlineLevel="0" collapsed="false">
      <c r="A11" s="129" t="s">
        <v>141</v>
      </c>
      <c r="B11" s="129" t="n">
        <f aca="false">+Winners!B10+1</f>
        <v>10</v>
      </c>
      <c r="C11" s="132" t="s">
        <v>32</v>
      </c>
      <c r="D11" s="132" t="s">
        <v>13</v>
      </c>
      <c r="E11" s="132" t="s">
        <v>32</v>
      </c>
      <c r="F11" s="132"/>
      <c r="G11" s="133"/>
      <c r="H11" s="133"/>
      <c r="I11" s="133"/>
      <c r="J11" s="132"/>
      <c r="K11" s="132"/>
      <c r="L11" s="132"/>
      <c r="M11" s="132"/>
    </row>
    <row r="12" customFormat="false" ht="19.4" hidden="false" customHeight="true" outlineLevel="0" collapsed="false">
      <c r="A12" s="129" t="s">
        <v>142</v>
      </c>
      <c r="B12" s="129" t="n">
        <f aca="false">+Winners!B11+1</f>
        <v>11</v>
      </c>
      <c r="C12" s="132" t="s">
        <v>143</v>
      </c>
      <c r="D12" s="132" t="s">
        <v>100</v>
      </c>
      <c r="E12" s="132" t="s">
        <v>100</v>
      </c>
      <c r="F12" s="132"/>
      <c r="G12" s="133"/>
      <c r="H12" s="133"/>
      <c r="I12" s="133"/>
      <c r="J12" s="132"/>
      <c r="K12" s="132"/>
      <c r="L12" s="132"/>
      <c r="M12" s="132"/>
    </row>
    <row r="13" customFormat="false" ht="19.4" hidden="false" customHeight="true" outlineLevel="0" collapsed="false">
      <c r="A13" s="129" t="s">
        <v>144</v>
      </c>
      <c r="B13" s="129" t="n">
        <f aca="false">+Winners!B12+1</f>
        <v>12</v>
      </c>
      <c r="C13" s="132" t="s">
        <v>32</v>
      </c>
      <c r="D13" s="132" t="s">
        <v>133</v>
      </c>
      <c r="E13" s="132" t="s">
        <v>145</v>
      </c>
      <c r="F13" s="132"/>
      <c r="G13" s="133"/>
      <c r="H13" s="133"/>
      <c r="I13" s="133"/>
      <c r="J13" s="132"/>
      <c r="K13" s="132"/>
      <c r="L13" s="132"/>
      <c r="M13" s="132"/>
    </row>
    <row r="14" customFormat="false" ht="19.4" hidden="false" customHeight="true" outlineLevel="0" collapsed="false">
      <c r="A14" s="129" t="s">
        <v>146</v>
      </c>
      <c r="B14" s="129" t="n">
        <f aca="false">+Winners!B13+1</f>
        <v>13</v>
      </c>
      <c r="C14" s="132" t="s">
        <v>143</v>
      </c>
      <c r="D14" s="132" t="s">
        <v>29</v>
      </c>
      <c r="E14" s="132" t="s">
        <v>105</v>
      </c>
      <c r="F14" s="132"/>
      <c r="G14" s="133"/>
      <c r="H14" s="133"/>
      <c r="I14" s="133"/>
      <c r="J14" s="132"/>
      <c r="K14" s="132"/>
      <c r="L14" s="132"/>
      <c r="M14" s="132"/>
    </row>
    <row r="15" customFormat="false" ht="19.4" hidden="false" customHeight="true" outlineLevel="0" collapsed="false">
      <c r="A15" s="129" t="s">
        <v>147</v>
      </c>
      <c r="B15" s="129" t="n">
        <f aca="false">+Winners!B14+1</f>
        <v>14</v>
      </c>
      <c r="C15" s="132" t="s">
        <v>143</v>
      </c>
      <c r="D15" s="132" t="s">
        <v>145</v>
      </c>
      <c r="E15" s="132" t="s">
        <v>100</v>
      </c>
      <c r="F15" s="132"/>
      <c r="G15" s="133"/>
      <c r="H15" s="133"/>
      <c r="I15" s="133"/>
      <c r="J15" s="132"/>
      <c r="K15" s="132"/>
      <c r="L15" s="132"/>
      <c r="M15" s="132"/>
    </row>
    <row r="16" customFormat="false" ht="19.4" hidden="false" customHeight="true" outlineLevel="0" collapsed="false">
      <c r="A16" s="129" t="s">
        <v>148</v>
      </c>
      <c r="B16" s="129" t="n">
        <f aca="false">+Winners!B15+1</f>
        <v>15</v>
      </c>
      <c r="C16" s="132" t="s">
        <v>115</v>
      </c>
      <c r="D16" s="132" t="s">
        <v>149</v>
      </c>
      <c r="E16" s="132"/>
      <c r="F16" s="132"/>
      <c r="G16" s="133"/>
      <c r="H16" s="133"/>
      <c r="I16" s="133"/>
      <c r="J16" s="132"/>
      <c r="K16" s="132"/>
      <c r="L16" s="132"/>
      <c r="M16" s="132"/>
    </row>
    <row r="17" customFormat="false" ht="19.4" hidden="false" customHeight="true" outlineLevel="0" collapsed="false">
      <c r="A17" s="129" t="s">
        <v>150</v>
      </c>
      <c r="B17" s="129" t="n">
        <f aca="false">+Winners!B16+1</f>
        <v>16</v>
      </c>
      <c r="C17" s="132"/>
      <c r="D17" s="132"/>
      <c r="E17" s="132"/>
      <c r="F17" s="132"/>
      <c r="G17" s="133"/>
      <c r="H17" s="133"/>
      <c r="I17" s="133"/>
      <c r="J17" s="132"/>
      <c r="K17" s="132"/>
      <c r="L17" s="132"/>
      <c r="M17" s="132"/>
    </row>
    <row r="18" customFormat="false" ht="19.4" hidden="false" customHeight="true" outlineLevel="0" collapsed="false">
      <c r="A18" s="129" t="s">
        <v>151</v>
      </c>
      <c r="B18" s="129" t="n">
        <f aca="false">+Winners!B17+1</f>
        <v>17</v>
      </c>
      <c r="C18" s="132"/>
      <c r="D18" s="132"/>
      <c r="E18" s="132"/>
      <c r="F18" s="132"/>
      <c r="G18" s="133"/>
      <c r="H18" s="133"/>
      <c r="I18" s="133"/>
      <c r="J18" s="132"/>
      <c r="K18" s="132"/>
      <c r="L18" s="132"/>
      <c r="M18" s="132"/>
    </row>
    <row r="19" customFormat="false" ht="19.4" hidden="false" customHeight="true" outlineLevel="0" collapsed="false">
      <c r="A19" s="129" t="s">
        <v>152</v>
      </c>
      <c r="B19" s="129" t="n">
        <f aca="false">+Winners!B18+1</f>
        <v>18</v>
      </c>
      <c r="C19" s="132" t="s">
        <v>29</v>
      </c>
      <c r="D19" s="132" t="s">
        <v>45</v>
      </c>
      <c r="E19" s="132" t="s">
        <v>105</v>
      </c>
      <c r="F19" s="132" t="s">
        <v>29</v>
      </c>
      <c r="G19" s="132"/>
      <c r="H19" s="133"/>
      <c r="I19" s="133"/>
      <c r="J19" s="132"/>
      <c r="K19" s="132"/>
      <c r="L19" s="132"/>
      <c r="M19" s="132"/>
    </row>
    <row r="20" customFormat="false" ht="19.4" hidden="false" customHeight="true" outlineLevel="0" collapsed="false">
      <c r="A20" s="129" t="s">
        <v>153</v>
      </c>
      <c r="B20" s="129" t="n">
        <f aca="false">+Winners!B19+1</f>
        <v>19</v>
      </c>
      <c r="C20" s="132" t="s">
        <v>108</v>
      </c>
      <c r="D20" s="132" t="s">
        <v>12</v>
      </c>
      <c r="E20" s="132" t="s">
        <v>154</v>
      </c>
      <c r="F20" s="132"/>
      <c r="G20" s="132" t="s">
        <v>86</v>
      </c>
      <c r="H20" s="134"/>
      <c r="I20" s="132" t="s">
        <v>155</v>
      </c>
      <c r="J20" s="132"/>
      <c r="K20" s="132"/>
      <c r="L20" s="132" t="s">
        <v>156</v>
      </c>
      <c r="M20" s="132" t="s">
        <v>157</v>
      </c>
    </row>
    <row r="21" customFormat="false" ht="19.4" hidden="false" customHeight="true" outlineLevel="0" collapsed="false">
      <c r="A21" s="129" t="s">
        <v>117</v>
      </c>
      <c r="B21" s="129" t="n">
        <f aca="false">+Winners!B20+1</f>
        <v>20</v>
      </c>
      <c r="C21" s="132" t="s">
        <v>108</v>
      </c>
      <c r="D21" s="132" t="s">
        <v>158</v>
      </c>
      <c r="E21" s="132" t="s">
        <v>158</v>
      </c>
      <c r="F21" s="132"/>
      <c r="G21" s="132" t="s">
        <v>159</v>
      </c>
      <c r="H21" s="132" t="s">
        <v>160</v>
      </c>
      <c r="I21" s="132" t="s">
        <v>13</v>
      </c>
      <c r="J21" s="132"/>
      <c r="K21" s="132"/>
      <c r="L21" s="132" t="s">
        <v>161</v>
      </c>
      <c r="M21" s="132" t="s">
        <v>162</v>
      </c>
    </row>
    <row r="22" customFormat="false" ht="19.4" hidden="false" customHeight="true" outlineLevel="0" collapsed="false">
      <c r="A22" s="129" t="s">
        <v>116</v>
      </c>
      <c r="B22" s="129" t="n">
        <f aca="false">+Winners!B21+1</f>
        <v>21</v>
      </c>
      <c r="C22" s="132" t="s">
        <v>100</v>
      </c>
      <c r="D22" s="132" t="s">
        <v>154</v>
      </c>
      <c r="E22" s="132" t="s">
        <v>108</v>
      </c>
      <c r="F22" s="132" t="s">
        <v>154</v>
      </c>
      <c r="G22" s="132" t="s">
        <v>108</v>
      </c>
      <c r="H22" s="132" t="s">
        <v>30</v>
      </c>
      <c r="I22" s="132" t="s">
        <v>109</v>
      </c>
      <c r="J22" s="132"/>
      <c r="K22" s="132"/>
      <c r="L22" s="132" t="s">
        <v>161</v>
      </c>
      <c r="M22" s="132" t="s">
        <v>163</v>
      </c>
    </row>
    <row r="23" customFormat="false" ht="19.4" hidden="false" customHeight="true" outlineLevel="0" collapsed="false">
      <c r="A23" s="129" t="s">
        <v>114</v>
      </c>
      <c r="B23" s="129" t="n">
        <f aca="false">+Winners!B22+1</f>
        <v>22</v>
      </c>
      <c r="C23" s="132" t="s">
        <v>158</v>
      </c>
      <c r="D23" s="132" t="s">
        <v>164</v>
      </c>
      <c r="E23" s="132" t="s">
        <v>13</v>
      </c>
      <c r="F23" s="132" t="s">
        <v>154</v>
      </c>
      <c r="G23" s="132" t="s">
        <v>154</v>
      </c>
      <c r="H23" s="132" t="s">
        <v>100</v>
      </c>
      <c r="I23" s="132" t="s">
        <v>100</v>
      </c>
      <c r="J23" s="132" t="s">
        <v>12</v>
      </c>
      <c r="K23" s="132" t="s">
        <v>100</v>
      </c>
      <c r="L23" s="135" t="s">
        <v>165</v>
      </c>
      <c r="M23" s="132" t="s">
        <v>166</v>
      </c>
    </row>
    <row r="24" customFormat="false" ht="19.4" hidden="false" customHeight="true" outlineLevel="0" collapsed="false">
      <c r="A24" s="129" t="s">
        <v>113</v>
      </c>
      <c r="B24" s="129" t="n">
        <f aca="false">+Winners!B23+1</f>
        <v>23</v>
      </c>
      <c r="C24" s="132" t="s">
        <v>100</v>
      </c>
      <c r="D24" s="132" t="s">
        <v>108</v>
      </c>
      <c r="E24" s="132" t="s">
        <v>105</v>
      </c>
      <c r="F24" s="132" t="s">
        <v>29</v>
      </c>
      <c r="G24" s="132" t="s">
        <v>13</v>
      </c>
      <c r="H24" s="132" t="s">
        <v>167</v>
      </c>
      <c r="I24" s="132"/>
      <c r="J24" s="132"/>
      <c r="K24" s="132" t="s">
        <v>13</v>
      </c>
      <c r="L24" s="135" t="s">
        <v>168</v>
      </c>
      <c r="M24" s="132" t="s">
        <v>169</v>
      </c>
    </row>
    <row r="25" customFormat="false" ht="19.4" hidden="false" customHeight="true" outlineLevel="0" collapsed="false">
      <c r="A25" s="129" t="s">
        <v>112</v>
      </c>
      <c r="B25" s="129" t="n">
        <f aca="false">+Winners!B24+1</f>
        <v>24</v>
      </c>
      <c r="C25" s="132" t="s">
        <v>13</v>
      </c>
      <c r="D25" s="132" t="s">
        <v>170</v>
      </c>
      <c r="E25" s="132" t="s">
        <v>34</v>
      </c>
      <c r="F25" s="132" t="s">
        <v>29</v>
      </c>
      <c r="G25" s="132" t="s">
        <v>109</v>
      </c>
      <c r="H25" s="132" t="s">
        <v>12</v>
      </c>
      <c r="I25" s="132"/>
      <c r="J25" s="132"/>
      <c r="K25" s="132" t="s">
        <v>105</v>
      </c>
      <c r="L25" s="135" t="s">
        <v>171</v>
      </c>
      <c r="M25" s="132" t="s">
        <v>166</v>
      </c>
    </row>
    <row r="26" customFormat="false" ht="19.4" hidden="false" customHeight="true" outlineLevel="0" collapsed="false">
      <c r="A26" s="129" t="s">
        <v>110</v>
      </c>
      <c r="B26" s="129" t="n">
        <f aca="false">+Winners!B25+1</f>
        <v>25</v>
      </c>
      <c r="C26" s="132" t="s">
        <v>96</v>
      </c>
      <c r="D26" s="132" t="s">
        <v>101</v>
      </c>
      <c r="E26" s="132" t="s">
        <v>100</v>
      </c>
      <c r="F26" s="132" t="s">
        <v>101</v>
      </c>
      <c r="G26" s="132" t="s">
        <v>34</v>
      </c>
      <c r="H26" s="132" t="s">
        <v>105</v>
      </c>
      <c r="I26" s="132"/>
      <c r="J26" s="132"/>
      <c r="K26" s="132" t="s">
        <v>34</v>
      </c>
      <c r="L26" s="135" t="s">
        <v>172</v>
      </c>
      <c r="M26" s="135" t="s">
        <v>173</v>
      </c>
    </row>
    <row r="27" customFormat="false" ht="19.4" hidden="false" customHeight="true" outlineLevel="0" collapsed="false">
      <c r="A27" s="129" t="s">
        <v>174</v>
      </c>
      <c r="B27" s="129" t="n">
        <f aca="false">+Winners!B26+1</f>
        <v>26</v>
      </c>
      <c r="C27" s="132" t="s">
        <v>108</v>
      </c>
      <c r="D27" s="132" t="s">
        <v>86</v>
      </c>
      <c r="E27" s="132" t="s">
        <v>101</v>
      </c>
      <c r="F27" s="132" t="s">
        <v>89</v>
      </c>
      <c r="G27" s="132" t="s">
        <v>12</v>
      </c>
      <c r="H27" s="132" t="s">
        <v>105</v>
      </c>
      <c r="I27" s="136"/>
      <c r="J27" s="132"/>
      <c r="K27" s="132" t="s">
        <v>12</v>
      </c>
      <c r="L27" s="135" t="s">
        <v>175</v>
      </c>
      <c r="M27" s="135" t="s">
        <v>176</v>
      </c>
    </row>
    <row r="28" customFormat="false" ht="19.4" hidden="false" customHeight="true" outlineLevel="0" collapsed="false">
      <c r="A28" s="129" t="s">
        <v>104</v>
      </c>
      <c r="B28" s="129" t="n">
        <f aca="false">+Winners!B27+1</f>
        <v>27</v>
      </c>
      <c r="C28" s="132" t="s">
        <v>109</v>
      </c>
      <c r="D28" s="132" t="s">
        <v>13</v>
      </c>
      <c r="E28" s="132" t="s">
        <v>109</v>
      </c>
      <c r="F28" s="132" t="s">
        <v>101</v>
      </c>
      <c r="G28" s="132" t="s">
        <v>108</v>
      </c>
      <c r="H28" s="132" t="s">
        <v>30</v>
      </c>
      <c r="I28" s="136"/>
      <c r="J28" s="132"/>
      <c r="K28" s="132" t="s">
        <v>108</v>
      </c>
      <c r="L28" s="135" t="s">
        <v>177</v>
      </c>
      <c r="M28" s="135" t="s">
        <v>178</v>
      </c>
    </row>
    <row r="29" customFormat="false" ht="19.4" hidden="false" customHeight="true" outlineLevel="0" collapsed="false">
      <c r="A29" s="129" t="s">
        <v>103</v>
      </c>
      <c r="B29" s="129" t="n">
        <f aca="false">+Winners!B28+1</f>
        <v>28</v>
      </c>
      <c r="C29" s="132" t="s">
        <v>108</v>
      </c>
      <c r="D29" s="132" t="s">
        <v>89</v>
      </c>
      <c r="E29" s="132" t="s">
        <v>101</v>
      </c>
      <c r="F29" s="132" t="s">
        <v>45</v>
      </c>
      <c r="G29" s="132" t="s">
        <v>102</v>
      </c>
      <c r="H29" s="132" t="s">
        <v>12</v>
      </c>
      <c r="I29" s="136"/>
      <c r="J29" s="132"/>
      <c r="K29" s="132" t="s">
        <v>45</v>
      </c>
      <c r="L29" s="135" t="s">
        <v>179</v>
      </c>
      <c r="M29" s="135" t="s">
        <v>180</v>
      </c>
    </row>
    <row r="30" customFormat="false" ht="19.4" hidden="false" customHeight="true" outlineLevel="0" collapsed="false">
      <c r="A30" s="129" t="s">
        <v>99</v>
      </c>
      <c r="B30" s="129" t="n">
        <f aca="false">+Winners!B29+1</f>
        <v>29</v>
      </c>
      <c r="C30" s="132" t="s">
        <v>12</v>
      </c>
      <c r="D30" s="132" t="s">
        <v>34</v>
      </c>
      <c r="E30" s="132" t="s">
        <v>96</v>
      </c>
      <c r="F30" s="132" t="s">
        <v>12</v>
      </c>
      <c r="G30" s="132" t="s">
        <v>96</v>
      </c>
      <c r="H30" s="132" t="s">
        <v>72</v>
      </c>
      <c r="I30" s="136"/>
      <c r="J30" s="132"/>
      <c r="K30" s="132" t="s">
        <v>72</v>
      </c>
      <c r="L30" s="135" t="s">
        <v>181</v>
      </c>
      <c r="M30" s="135" t="s">
        <v>178</v>
      </c>
    </row>
    <row r="31" customFormat="false" ht="19.4" hidden="false" customHeight="true" outlineLevel="0" collapsed="false">
      <c r="A31" s="129" t="s">
        <v>97</v>
      </c>
      <c r="B31" s="129" t="n">
        <f aca="false">+Winners!B30+1</f>
        <v>30</v>
      </c>
      <c r="C31" s="132" t="s">
        <v>108</v>
      </c>
      <c r="D31" s="132" t="s">
        <v>86</v>
      </c>
      <c r="E31" s="132" t="s">
        <v>34</v>
      </c>
      <c r="F31" s="132" t="s">
        <v>72</v>
      </c>
      <c r="G31" s="132" t="s">
        <v>12</v>
      </c>
      <c r="H31" s="132" t="s">
        <v>160</v>
      </c>
      <c r="I31" s="136"/>
      <c r="J31" s="132"/>
      <c r="K31" s="132" t="s">
        <v>12</v>
      </c>
      <c r="L31" s="135" t="s">
        <v>182</v>
      </c>
      <c r="M31" s="135" t="s">
        <v>183</v>
      </c>
    </row>
    <row r="32" customFormat="false" ht="19.4" hidden="false" customHeight="true" outlineLevel="0" collapsed="false">
      <c r="A32" s="129" t="s">
        <v>95</v>
      </c>
      <c r="B32" s="129" t="n">
        <f aca="false">+Winners!B31+1</f>
        <v>31</v>
      </c>
      <c r="C32" s="132" t="s">
        <v>108</v>
      </c>
      <c r="D32" s="132" t="s">
        <v>30</v>
      </c>
      <c r="E32" s="132" t="s">
        <v>96</v>
      </c>
      <c r="F32" s="132" t="s">
        <v>92</v>
      </c>
      <c r="G32" s="132" t="s">
        <v>30</v>
      </c>
      <c r="H32" s="132" t="s">
        <v>184</v>
      </c>
      <c r="I32" s="136"/>
      <c r="J32" s="132"/>
      <c r="K32" s="132" t="s">
        <v>108</v>
      </c>
      <c r="L32" s="135" t="s">
        <v>185</v>
      </c>
      <c r="M32" s="135" t="s">
        <v>186</v>
      </c>
    </row>
    <row r="33" customFormat="false" ht="19.4" hidden="false" customHeight="true" outlineLevel="0" collapsed="false">
      <c r="A33" s="129" t="s">
        <v>93</v>
      </c>
      <c r="B33" s="129" t="n">
        <f aca="false">+Winners!B32+1</f>
        <v>32</v>
      </c>
      <c r="C33" s="132" t="s">
        <v>102</v>
      </c>
      <c r="D33" s="132" t="s">
        <v>91</v>
      </c>
      <c r="E33" s="132" t="s">
        <v>12</v>
      </c>
      <c r="F33" s="132" t="s">
        <v>72</v>
      </c>
      <c r="G33" s="132" t="s">
        <v>86</v>
      </c>
      <c r="H33" s="132" t="s">
        <v>101</v>
      </c>
      <c r="I33" s="136"/>
      <c r="J33" s="132"/>
      <c r="K33" s="132" t="s">
        <v>86</v>
      </c>
      <c r="L33" s="132" t="s">
        <v>187</v>
      </c>
      <c r="M33" s="135" t="s">
        <v>188</v>
      </c>
    </row>
    <row r="34" customFormat="false" ht="19.4" hidden="false" customHeight="true" outlineLevel="0" collapsed="false">
      <c r="A34" s="129" t="s">
        <v>90</v>
      </c>
      <c r="B34" s="129" t="n">
        <f aca="false">+Winners!B33+1</f>
        <v>33</v>
      </c>
      <c r="C34" s="132" t="s">
        <v>72</v>
      </c>
      <c r="D34" s="132" t="s">
        <v>12</v>
      </c>
      <c r="E34" s="132" t="s">
        <v>158</v>
      </c>
      <c r="F34" s="132" t="s">
        <v>12</v>
      </c>
      <c r="G34" s="132" t="s">
        <v>89</v>
      </c>
      <c r="H34" s="132" t="s">
        <v>91</v>
      </c>
      <c r="I34" s="136"/>
      <c r="J34" s="132"/>
      <c r="K34" s="132" t="s">
        <v>91</v>
      </c>
      <c r="L34" s="135" t="s">
        <v>189</v>
      </c>
      <c r="M34" s="135" t="s">
        <v>190</v>
      </c>
    </row>
    <row r="35" customFormat="false" ht="19.4" hidden="false" customHeight="true" outlineLevel="0" collapsed="false">
      <c r="A35" s="129" t="s">
        <v>87</v>
      </c>
      <c r="B35" s="129" t="n">
        <f aca="false">+Winners!B34+1</f>
        <v>34</v>
      </c>
      <c r="C35" s="132" t="s">
        <v>191</v>
      </c>
      <c r="D35" s="132" t="s">
        <v>34</v>
      </c>
      <c r="E35" s="132" t="s">
        <v>192</v>
      </c>
      <c r="F35" s="132" t="s">
        <v>13</v>
      </c>
      <c r="G35" s="132" t="s">
        <v>72</v>
      </c>
      <c r="H35" s="132" t="s">
        <v>30</v>
      </c>
      <c r="I35" s="136"/>
      <c r="J35" s="132"/>
      <c r="K35" s="132" t="s">
        <v>30</v>
      </c>
      <c r="L35" s="135" t="s">
        <v>193</v>
      </c>
      <c r="M35" s="135" t="s">
        <v>194</v>
      </c>
    </row>
    <row r="36" customFormat="false" ht="19.4" hidden="false" customHeight="true" outlineLevel="0" collapsed="false">
      <c r="A36" s="129" t="s">
        <v>84</v>
      </c>
      <c r="B36" s="129" t="n">
        <f aca="false">+Winners!B35+1</f>
        <v>35</v>
      </c>
      <c r="C36" s="132" t="s">
        <v>72</v>
      </c>
      <c r="D36" s="132" t="s">
        <v>32</v>
      </c>
      <c r="E36" s="132" t="s">
        <v>12</v>
      </c>
      <c r="F36" s="132" t="s">
        <v>29</v>
      </c>
      <c r="G36" s="132" t="s">
        <v>86</v>
      </c>
      <c r="H36" s="132" t="s">
        <v>45</v>
      </c>
      <c r="I36" s="136"/>
      <c r="J36" s="132"/>
      <c r="K36" s="132" t="s">
        <v>45</v>
      </c>
      <c r="L36" s="132" t="s">
        <v>195</v>
      </c>
      <c r="M36" s="132" t="s">
        <v>196</v>
      </c>
    </row>
    <row r="37" customFormat="false" ht="19.4" hidden="false" customHeight="true" outlineLevel="0" collapsed="false">
      <c r="A37" s="129" t="s">
        <v>197</v>
      </c>
      <c r="B37" s="129" t="n">
        <f aca="false">+Winners!B36+1</f>
        <v>36</v>
      </c>
      <c r="C37" s="132"/>
      <c r="D37" s="132"/>
      <c r="E37" s="132"/>
      <c r="F37" s="132"/>
      <c r="G37" s="132" t="s">
        <v>89</v>
      </c>
      <c r="H37" s="132" t="s">
        <v>12</v>
      </c>
      <c r="I37" s="136"/>
      <c r="J37" s="137" t="s">
        <v>198</v>
      </c>
      <c r="K37" s="137"/>
      <c r="L37" s="137"/>
      <c r="M37" s="132"/>
    </row>
    <row r="38" customFormat="false" ht="19.4" hidden="false" customHeight="true" outlineLevel="0" collapsed="false">
      <c r="A38" s="129" t="s">
        <v>199</v>
      </c>
      <c r="B38" s="129" t="n">
        <f aca="false">+Winners!B37+1</f>
        <v>37</v>
      </c>
      <c r="C38" s="132"/>
      <c r="D38" s="137" t="s">
        <v>198</v>
      </c>
      <c r="E38" s="137"/>
      <c r="F38" s="137"/>
      <c r="G38" s="137"/>
      <c r="H38" s="137"/>
      <c r="I38" s="137"/>
      <c r="J38" s="137"/>
      <c r="K38" s="137"/>
      <c r="L38" s="137"/>
      <c r="M38" s="135"/>
    </row>
    <row r="39" customFormat="false" ht="19.4" hidden="false" customHeight="true" outlineLevel="0" collapsed="false">
      <c r="A39" s="129" t="s">
        <v>200</v>
      </c>
      <c r="B39" s="129" t="n">
        <f aca="false">+Winners!B38+1</f>
        <v>38</v>
      </c>
      <c r="C39" s="132" t="s">
        <v>98</v>
      </c>
      <c r="D39" s="132"/>
      <c r="E39" s="132" t="s">
        <v>74</v>
      </c>
      <c r="F39" s="132"/>
      <c r="G39" s="132"/>
      <c r="H39" s="134"/>
      <c r="I39" s="136"/>
      <c r="J39" s="132"/>
      <c r="K39" s="132"/>
      <c r="L39" s="135" t="s">
        <v>172</v>
      </c>
      <c r="M39" s="132" t="s">
        <v>201</v>
      </c>
    </row>
    <row r="40" customFormat="false" ht="19.4" hidden="false" customHeight="true" outlineLevel="0" collapsed="false">
      <c r="A40" s="129" t="s">
        <v>202</v>
      </c>
      <c r="B40" s="129" t="n">
        <f aca="false">+Winners!B39+1</f>
        <v>39</v>
      </c>
      <c r="C40" s="132" t="s">
        <v>74</v>
      </c>
      <c r="D40" s="132"/>
      <c r="E40" s="132" t="s">
        <v>34</v>
      </c>
      <c r="F40" s="132" t="s">
        <v>29</v>
      </c>
      <c r="G40" s="132"/>
      <c r="H40" s="134"/>
      <c r="I40" s="136"/>
      <c r="J40" s="132"/>
      <c r="K40" s="132"/>
      <c r="L40" s="135" t="s">
        <v>203</v>
      </c>
      <c r="M40" s="135" t="s">
        <v>204</v>
      </c>
    </row>
    <row r="41" customFormat="false" ht="19.4" hidden="false" customHeight="true" outlineLevel="0" collapsed="false">
      <c r="A41" s="129" t="s">
        <v>205</v>
      </c>
      <c r="B41" s="129" t="n">
        <f aca="false">+Winners!B40+1</f>
        <v>40</v>
      </c>
      <c r="C41" s="132"/>
      <c r="D41" s="132"/>
      <c r="E41" s="132"/>
      <c r="F41" s="132"/>
      <c r="G41" s="132"/>
      <c r="H41" s="134"/>
      <c r="I41" s="136"/>
      <c r="J41" s="132"/>
      <c r="K41" s="132"/>
      <c r="L41" s="135"/>
      <c r="M41" s="135"/>
    </row>
    <row r="42" customFormat="false" ht="19.4" hidden="false" customHeight="true" outlineLevel="0" collapsed="false">
      <c r="A42" s="129" t="s">
        <v>206</v>
      </c>
      <c r="B42" s="129" t="n">
        <f aca="false">+Winners!B41+1</f>
        <v>41</v>
      </c>
      <c r="C42" s="132"/>
      <c r="D42" s="132"/>
      <c r="E42" s="132"/>
      <c r="F42" s="132"/>
      <c r="G42" s="132"/>
      <c r="H42" s="134"/>
      <c r="I42" s="136"/>
      <c r="J42" s="132"/>
      <c r="K42" s="132"/>
      <c r="L42" s="135"/>
      <c r="M42" s="135"/>
    </row>
    <row r="43" customFormat="false" ht="19.4" hidden="false" customHeight="true" outlineLevel="0" collapsed="false">
      <c r="A43" s="129" t="s">
        <v>207</v>
      </c>
      <c r="B43" s="129" t="n">
        <f aca="false">+Winners!B42+1</f>
        <v>42</v>
      </c>
      <c r="C43" s="132"/>
      <c r="D43" s="132"/>
      <c r="E43" s="132"/>
      <c r="F43" s="132"/>
      <c r="G43" s="132"/>
      <c r="H43" s="134"/>
      <c r="I43" s="136"/>
      <c r="J43" s="132"/>
      <c r="K43" s="132"/>
      <c r="L43" s="135"/>
      <c r="M43" s="135"/>
    </row>
    <row r="44" customFormat="false" ht="19.4" hidden="false" customHeight="true" outlineLevel="0" collapsed="false">
      <c r="A44" s="129" t="s">
        <v>208</v>
      </c>
      <c r="B44" s="129" t="n">
        <f aca="false">+Winners!B43+1</f>
        <v>43</v>
      </c>
      <c r="C44" s="132"/>
      <c r="D44" s="132"/>
      <c r="E44" s="132"/>
      <c r="F44" s="132"/>
      <c r="G44" s="132"/>
      <c r="H44" s="134"/>
      <c r="I44" s="136"/>
      <c r="J44" s="132"/>
      <c r="K44" s="132"/>
      <c r="L44" s="135"/>
      <c r="M44" s="135"/>
    </row>
    <row r="45" customFormat="false" ht="19.4" hidden="false" customHeight="true" outlineLevel="0" collapsed="false">
      <c r="A45" s="129" t="s">
        <v>209</v>
      </c>
      <c r="B45" s="129" t="n">
        <f aca="false">+Winners!B44+1</f>
        <v>44</v>
      </c>
      <c r="C45" s="132"/>
      <c r="D45" s="132"/>
      <c r="E45" s="132"/>
      <c r="F45" s="132"/>
      <c r="G45" s="132"/>
      <c r="H45" s="134"/>
      <c r="I45" s="136"/>
      <c r="J45" s="132"/>
      <c r="K45" s="132"/>
      <c r="L45" s="135"/>
      <c r="M45" s="135"/>
    </row>
    <row r="46" customFormat="false" ht="19.4" hidden="false" customHeight="true" outlineLevel="0" collapsed="false">
      <c r="A46" s="129" t="s">
        <v>210</v>
      </c>
      <c r="B46" s="129" t="n">
        <f aca="false">+Winners!B45+1</f>
        <v>45</v>
      </c>
      <c r="C46" s="132"/>
      <c r="D46" s="132"/>
      <c r="E46" s="132"/>
      <c r="F46" s="132"/>
      <c r="G46" s="132"/>
      <c r="H46" s="134"/>
      <c r="I46" s="136"/>
      <c r="J46" s="132"/>
      <c r="K46" s="132"/>
      <c r="L46" s="135"/>
      <c r="M46" s="135"/>
    </row>
    <row r="47" customFormat="false" ht="19.4" hidden="false" customHeight="true" outlineLevel="0" collapsed="false">
      <c r="A47" s="129" t="s">
        <v>211</v>
      </c>
      <c r="B47" s="129" t="n">
        <f aca="false">+Winners!B46+1</f>
        <v>46</v>
      </c>
      <c r="C47" s="132"/>
      <c r="D47" s="132"/>
      <c r="E47" s="132"/>
      <c r="F47" s="132"/>
      <c r="G47" s="132"/>
      <c r="H47" s="134"/>
      <c r="I47" s="136"/>
      <c r="J47" s="132"/>
      <c r="K47" s="132"/>
      <c r="L47" s="135"/>
      <c r="M47" s="135"/>
    </row>
    <row r="48" customFormat="false" ht="19.4" hidden="false" customHeight="true" outlineLevel="0" collapsed="false">
      <c r="A48" s="129" t="s">
        <v>212</v>
      </c>
      <c r="B48" s="129" t="n">
        <f aca="false">+Winners!B47+1</f>
        <v>47</v>
      </c>
      <c r="C48" s="132"/>
      <c r="D48" s="132"/>
      <c r="E48" s="132"/>
      <c r="F48" s="132"/>
      <c r="G48" s="132"/>
      <c r="H48" s="134"/>
      <c r="I48" s="136"/>
      <c r="J48" s="132"/>
      <c r="K48" s="132"/>
      <c r="L48" s="135"/>
      <c r="M48" s="135"/>
    </row>
    <row r="49" customFormat="false" ht="19.4" hidden="false" customHeight="true" outlineLevel="0" collapsed="false">
      <c r="A49" s="129" t="s">
        <v>213</v>
      </c>
      <c r="B49" s="129" t="n">
        <f aca="false">+Winners!B48+1</f>
        <v>48</v>
      </c>
      <c r="C49" s="132"/>
      <c r="D49" s="132"/>
      <c r="E49" s="132"/>
      <c r="F49" s="132"/>
      <c r="G49" s="132"/>
      <c r="H49" s="134"/>
      <c r="I49" s="136"/>
      <c r="J49" s="132"/>
      <c r="K49" s="132"/>
      <c r="L49" s="135"/>
      <c r="M49" s="135"/>
    </row>
    <row r="50" customFormat="false" ht="19.4" hidden="false" customHeight="true" outlineLevel="0" collapsed="false">
      <c r="A50" s="129" t="s">
        <v>214</v>
      </c>
      <c r="B50" s="129" t="n">
        <f aca="false">+Winners!B49+1</f>
        <v>49</v>
      </c>
      <c r="C50" s="132"/>
      <c r="D50" s="132"/>
      <c r="E50" s="132"/>
      <c r="F50" s="132"/>
      <c r="G50" s="132"/>
      <c r="H50" s="134"/>
      <c r="I50" s="136"/>
      <c r="J50" s="132"/>
      <c r="K50" s="132"/>
      <c r="L50" s="135"/>
      <c r="M50" s="135"/>
    </row>
    <row r="51" customFormat="false" ht="19.4" hidden="false" customHeight="true" outlineLevel="0" collapsed="false">
      <c r="A51" s="129" t="s">
        <v>215</v>
      </c>
      <c r="B51" s="129" t="n">
        <f aca="false">+Winners!B50+1</f>
        <v>50</v>
      </c>
      <c r="C51" s="132"/>
      <c r="D51" s="132"/>
      <c r="E51" s="132"/>
      <c r="F51" s="132"/>
      <c r="G51" s="132"/>
      <c r="H51" s="134"/>
      <c r="I51" s="136"/>
      <c r="J51" s="132"/>
      <c r="K51" s="132"/>
      <c r="L51" s="135"/>
      <c r="M51" s="135"/>
    </row>
    <row r="52" customFormat="false" ht="19.4" hidden="false" customHeight="true" outlineLevel="0" collapsed="false">
      <c r="A52" s="129" t="s">
        <v>216</v>
      </c>
      <c r="B52" s="129" t="n">
        <f aca="false">+Winners!B51+1</f>
        <v>51</v>
      </c>
      <c r="C52" s="132"/>
      <c r="D52" s="132"/>
      <c r="E52" s="132"/>
      <c r="F52" s="132"/>
      <c r="G52" s="132"/>
      <c r="H52" s="134"/>
      <c r="I52" s="136"/>
      <c r="J52" s="132"/>
      <c r="K52" s="132"/>
      <c r="L52" s="135"/>
      <c r="M52" s="135"/>
    </row>
    <row r="53" customFormat="false" ht="19.4" hidden="false" customHeight="true" outlineLevel="0" collapsed="false">
      <c r="A53" s="129" t="s">
        <v>217</v>
      </c>
      <c r="B53" s="129" t="n">
        <f aca="false">+Winners!B52+1</f>
        <v>52</v>
      </c>
      <c r="C53" s="132"/>
      <c r="D53" s="132"/>
      <c r="E53" s="132"/>
      <c r="F53" s="132"/>
      <c r="G53" s="132"/>
      <c r="H53" s="134"/>
      <c r="I53" s="136"/>
      <c r="J53" s="132"/>
      <c r="K53" s="132"/>
      <c r="L53" s="135"/>
      <c r="M53" s="135"/>
    </row>
  </sheetData>
  <mergeCells count="2">
    <mergeCell ref="J37:L37"/>
    <mergeCell ref="D38:L3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9333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2004-01-16T12:46:11Z</dcterms:created>
  <dc:creator> les berry</dc:creator>
  <dc:description/>
  <dc:language>en-GB</dc:language>
  <cp:lastModifiedBy/>
  <cp:lastPrinted>2007-06-05T07:41:59Z</cp:lastPrinted>
  <dcterms:modified xsi:type="dcterms:W3CDTF">2024-04-30T07:54:14Z</dcterms:modified>
  <cp:revision>56</cp:revision>
  <dc:subject/>
  <dc:title>Potters Bar Cribbage League - Winners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